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7617057B-F201-4D5E-8FB4-CCD5F04A8C4F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3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Acumulado'!$B$2:$O$56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(mes)'!$A$1:$L$43</definedName>
    <definedName name="_xlnm.Print_Area" localSheetId="3">Titulos!$B$2:$I$60</definedName>
    <definedName name="_xlnm.Print_Area" localSheetId="8">'Titulos (mes)'!$B$1:$G$38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9" i="12" l="1"/>
  <c r="G37" i="12"/>
  <c r="G31" i="12"/>
  <c r="G30" i="12"/>
  <c r="G29" i="12"/>
  <c r="G28" i="12"/>
  <c r="G27" i="12"/>
  <c r="G26" i="12"/>
  <c r="G25" i="12"/>
  <c r="G11" i="12"/>
  <c r="G10" i="12"/>
  <c r="G9" i="12"/>
  <c r="G47" i="12"/>
  <c r="L1232" i="12"/>
  <c r="J1232" i="12"/>
  <c r="K1232" i="12"/>
  <c r="I1232" i="12"/>
  <c r="L453" i="12"/>
  <c r="K453" i="12"/>
  <c r="J453" i="12"/>
  <c r="I453" i="12"/>
  <c r="C25" i="6"/>
  <c r="E8" i="5"/>
  <c r="E9" i="5"/>
  <c r="E10" i="5"/>
  <c r="E11" i="5"/>
  <c r="E12" i="5"/>
  <c r="E13" i="5"/>
  <c r="E14" i="5"/>
  <c r="E15" i="5"/>
  <c r="E16" i="5"/>
  <c r="E17" i="5"/>
  <c r="D16" i="5"/>
  <c r="D8" i="5"/>
  <c r="D10" i="5"/>
  <c r="I1234" i="12" l="1"/>
  <c r="L1234" i="12"/>
  <c r="J1234" i="12"/>
  <c r="K1234" i="12"/>
  <c r="E7" i="7"/>
  <c r="D7" i="7"/>
  <c r="D15" i="4"/>
  <c r="C15" i="4" l="1"/>
  <c r="G12" i="12"/>
  <c r="L52" i="12"/>
  <c r="I52" i="12"/>
  <c r="B37" i="4"/>
  <c r="G12" i="6"/>
  <c r="G8" i="6"/>
  <c r="G7" i="6"/>
  <c r="G6" i="6"/>
  <c r="E35" i="7" l="1"/>
  <c r="L18" i="12" l="1"/>
  <c r="K18" i="12"/>
  <c r="J18" i="12"/>
  <c r="I18" i="12"/>
  <c r="K52" i="12" l="1"/>
  <c r="J52" i="12"/>
  <c r="G36" i="12"/>
  <c r="G35" i="12"/>
  <c r="G34" i="12"/>
  <c r="G33" i="12"/>
  <c r="G15" i="12"/>
  <c r="G21" i="6"/>
  <c r="O48" i="23" l="1"/>
  <c r="N48" i="23"/>
  <c r="L48" i="23"/>
  <c r="J48" i="23"/>
  <c r="H48" i="23"/>
  <c r="F48" i="23"/>
  <c r="D48" i="23"/>
  <c r="O34" i="23"/>
  <c r="N34" i="23"/>
  <c r="L34" i="23"/>
  <c r="J34" i="23"/>
  <c r="H34" i="23"/>
  <c r="F34" i="23"/>
  <c r="D34" i="23"/>
  <c r="L54" i="23" l="1"/>
  <c r="M43" i="23" s="1"/>
  <c r="H54" i="23"/>
  <c r="J54" i="23"/>
  <c r="K28" i="23" s="1"/>
  <c r="D54" i="23"/>
  <c r="E31" i="23" s="1"/>
  <c r="F54" i="23"/>
  <c r="G39" i="23" s="1"/>
  <c r="N54" i="23"/>
  <c r="O54" i="23"/>
  <c r="I21" i="23"/>
  <c r="I26" i="23"/>
  <c r="I29" i="23"/>
  <c r="I17" i="23"/>
  <c r="G32" i="12"/>
  <c r="G24" i="12"/>
  <c r="G7" i="12"/>
  <c r="G8" i="12"/>
  <c r="G13" i="12"/>
  <c r="G14" i="12"/>
  <c r="G16" i="12"/>
  <c r="G17" i="12"/>
  <c r="G45" i="23" l="1"/>
  <c r="M45" i="23"/>
  <c r="M8" i="23"/>
  <c r="M16" i="23"/>
  <c r="M32" i="23"/>
  <c r="M15" i="23"/>
  <c r="M25" i="23"/>
  <c r="M28" i="23"/>
  <c r="M14" i="23"/>
  <c r="M17" i="23"/>
  <c r="M26" i="23"/>
  <c r="M18" i="23"/>
  <c r="M44" i="23"/>
  <c r="M22" i="23"/>
  <c r="M30" i="23"/>
  <c r="M19" i="23"/>
  <c r="M23" i="23"/>
  <c r="M31" i="23"/>
  <c r="M41" i="23"/>
  <c r="M20" i="23"/>
  <c r="M46" i="23"/>
  <c r="M24" i="23"/>
  <c r="M29" i="23"/>
  <c r="M21" i="23"/>
  <c r="M42" i="23"/>
  <c r="M6" i="23"/>
  <c r="M10" i="23"/>
  <c r="M9" i="23"/>
  <c r="M40" i="23"/>
  <c r="M48" i="23"/>
  <c r="M7" i="23"/>
  <c r="M27" i="23"/>
  <c r="M11" i="23"/>
  <c r="K40" i="23"/>
  <c r="I46" i="23"/>
  <c r="G43" i="23"/>
  <c r="I39" i="23"/>
  <c r="K17" i="23"/>
  <c r="K34" i="23"/>
  <c r="K24" i="23"/>
  <c r="K42" i="23"/>
  <c r="K29" i="23"/>
  <c r="K48" i="23"/>
  <c r="K22" i="23"/>
  <c r="E6" i="23"/>
  <c r="K20" i="23"/>
  <c r="K25" i="23"/>
  <c r="K43" i="23"/>
  <c r="K23" i="23"/>
  <c r="K19" i="23"/>
  <c r="K46" i="23"/>
  <c r="G15" i="23"/>
  <c r="G12" i="23"/>
  <c r="G20" i="23"/>
  <c r="E17" i="23"/>
  <c r="I13" i="23"/>
  <c r="I25" i="23"/>
  <c r="I43" i="23"/>
  <c r="I9" i="23"/>
  <c r="G14" i="23"/>
  <c r="G30" i="23"/>
  <c r="M34" i="23"/>
  <c r="M39" i="23"/>
  <c r="M12" i="23"/>
  <c r="M13" i="23"/>
  <c r="E10" i="23"/>
  <c r="E19" i="23"/>
  <c r="E7" i="23"/>
  <c r="E30" i="23"/>
  <c r="E18" i="23"/>
  <c r="E26" i="23"/>
  <c r="E13" i="23"/>
  <c r="E14" i="23"/>
  <c r="E32" i="23"/>
  <c r="E11" i="23"/>
  <c r="E8" i="23"/>
  <c r="E39" i="23"/>
  <c r="E20" i="23"/>
  <c r="E21" i="23"/>
  <c r="E45" i="23"/>
  <c r="E24" i="23"/>
  <c r="E46" i="23"/>
  <c r="E29" i="23"/>
  <c r="E12" i="23"/>
  <c r="E28" i="23"/>
  <c r="E40" i="23"/>
  <c r="E48" i="23"/>
  <c r="E16" i="23"/>
  <c r="E22" i="23"/>
  <c r="E42" i="23"/>
  <c r="I48" i="23"/>
  <c r="I44" i="23"/>
  <c r="I18" i="23"/>
  <c r="I7" i="23"/>
  <c r="I15" i="23"/>
  <c r="I30" i="23"/>
  <c r="I12" i="23"/>
  <c r="I27" i="23"/>
  <c r="I11" i="23"/>
  <c r="G8" i="23"/>
  <c r="I24" i="23"/>
  <c r="I45" i="23"/>
  <c r="I23" i="23"/>
  <c r="I10" i="23"/>
  <c r="I40" i="23"/>
  <c r="I42" i="23"/>
  <c r="I41" i="23"/>
  <c r="G11" i="23"/>
  <c r="I19" i="23"/>
  <c r="I20" i="23"/>
  <c r="I28" i="23"/>
  <c r="I6" i="23"/>
  <c r="I22" i="23"/>
  <c r="I14" i="23"/>
  <c r="I8" i="23"/>
  <c r="I16" i="23"/>
  <c r="I34" i="23"/>
  <c r="G23" i="23"/>
  <c r="I31" i="23"/>
  <c r="I32" i="23"/>
  <c r="G42" i="23"/>
  <c r="G26" i="23"/>
  <c r="E9" i="23"/>
  <c r="E43" i="23"/>
  <c r="G17" i="23"/>
  <c r="E23" i="23"/>
  <c r="E25" i="23"/>
  <c r="G34" i="23"/>
  <c r="K39" i="23"/>
  <c r="K8" i="23"/>
  <c r="K26" i="23"/>
  <c r="K32" i="23"/>
  <c r="K7" i="23"/>
  <c r="K13" i="23"/>
  <c r="K6" i="23"/>
  <c r="K10" i="23"/>
  <c r="K41" i="23"/>
  <c r="G41" i="23"/>
  <c r="E44" i="23"/>
  <c r="E41" i="23"/>
  <c r="E27" i="23"/>
  <c r="G31" i="23"/>
  <c r="G19" i="23"/>
  <c r="G29" i="23"/>
  <c r="E34" i="23"/>
  <c r="E15" i="23"/>
  <c r="G22" i="23"/>
  <c r="G28" i="23"/>
  <c r="K16" i="23"/>
  <c r="G44" i="23"/>
  <c r="G48" i="23"/>
  <c r="G16" i="23"/>
  <c r="G32" i="23"/>
  <c r="G46" i="23"/>
  <c r="G7" i="23"/>
  <c r="G27" i="23"/>
  <c r="G21" i="23"/>
  <c r="K18" i="23"/>
  <c r="K31" i="23"/>
  <c r="K15" i="23"/>
  <c r="K30" i="23"/>
  <c r="K9" i="23"/>
  <c r="K14" i="23"/>
  <c r="K27" i="23"/>
  <c r="K44" i="23"/>
  <c r="K45" i="23"/>
  <c r="K11" i="23"/>
  <c r="K12" i="23"/>
  <c r="K21" i="23"/>
  <c r="G24" i="23"/>
  <c r="G13" i="23"/>
  <c r="G6" i="23"/>
  <c r="G10" i="23"/>
  <c r="G25" i="23"/>
  <c r="G9" i="23"/>
  <c r="G40" i="23"/>
  <c r="G18" i="23"/>
  <c r="P39" i="6"/>
  <c r="H18" i="6"/>
  <c r="I18" i="6"/>
  <c r="M54" i="23" l="1"/>
  <c r="K54" i="23"/>
  <c r="I54" i="23"/>
  <c r="G54" i="23"/>
  <c r="E54" i="23"/>
  <c r="O48" i="22" l="1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N54" i="22" l="1"/>
  <c r="F54" i="22"/>
  <c r="O54" i="22"/>
  <c r="H54" i="22"/>
  <c r="D54" i="22"/>
  <c r="J54" i="22"/>
  <c r="L54" i="22"/>
  <c r="M45" i="22" s="1"/>
  <c r="G45" i="22" l="1"/>
  <c r="G32" i="22"/>
  <c r="G30" i="22"/>
  <c r="G21" i="22"/>
  <c r="G10" i="22"/>
  <c r="G22" i="22"/>
  <c r="G40" i="22"/>
  <c r="G15" i="22"/>
  <c r="G8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9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7" i="22"/>
  <c r="G6" i="22"/>
  <c r="M29" i="22"/>
  <c r="M17" i="22"/>
  <c r="M31" i="22"/>
  <c r="M19" i="22"/>
  <c r="M7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10" i="22"/>
  <c r="M28" i="22"/>
  <c r="M24" i="22"/>
  <c r="M42" i="22"/>
  <c r="M34" i="22"/>
  <c r="M16" i="22"/>
  <c r="M8" i="22"/>
  <c r="M9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10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7" i="22"/>
  <c r="K14" i="22"/>
  <c r="K28" i="22"/>
  <c r="K13" i="22"/>
  <c r="K39" i="22"/>
  <c r="K17" i="22"/>
  <c r="K31" i="22"/>
  <c r="K27" i="22"/>
  <c r="K9" i="22"/>
  <c r="K19" i="22"/>
  <c r="K26" i="22"/>
  <c r="K21" i="22"/>
  <c r="K32" i="22"/>
  <c r="K16" i="22"/>
  <c r="K34" i="22"/>
  <c r="K8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10" i="22"/>
  <c r="I24" i="22"/>
  <c r="I39" i="22"/>
  <c r="I20" i="22"/>
  <c r="I21" i="22"/>
  <c r="I32" i="22"/>
  <c r="I6" i="22"/>
  <c r="I42" i="22"/>
  <c r="I31" i="22"/>
  <c r="I9" i="22"/>
  <c r="I12" i="22"/>
  <c r="I19" i="22"/>
  <c r="I34" i="22"/>
  <c r="I26" i="22"/>
  <c r="I8" i="22"/>
  <c r="I7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9" i="22"/>
  <c r="E28" i="22"/>
  <c r="E30" i="22"/>
  <c r="E19" i="22"/>
  <c r="E8" i="22"/>
  <c r="E40" i="22"/>
  <c r="E22" i="22"/>
  <c r="E10" i="22"/>
  <c r="E32" i="22"/>
  <c r="E29" i="22"/>
  <c r="E18" i="22"/>
  <c r="E7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G54" i="22" l="1"/>
  <c r="E54" i="22"/>
  <c r="M54" i="22"/>
  <c r="K54" i="22"/>
  <c r="I54" i="22"/>
  <c r="Q34" i="6" l="1"/>
  <c r="Q35" i="6"/>
  <c r="Q36" i="6"/>
  <c r="Q37" i="6"/>
  <c r="Q38" i="6"/>
  <c r="Q39" i="6"/>
  <c r="Q33" i="6"/>
  <c r="L33" i="7" l="1"/>
  <c r="L34" i="7"/>
  <c r="L35" i="7" l="1"/>
  <c r="M33" i="7" s="1"/>
  <c r="M34" i="7" l="1"/>
  <c r="H5" i="6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D18" i="6" l="1"/>
  <c r="D5" i="6"/>
  <c r="D6" i="6"/>
  <c r="F15" i="4"/>
  <c r="F14" i="4"/>
  <c r="F16" i="4" l="1"/>
  <c r="M39" i="6"/>
  <c r="C36" i="13" l="1"/>
  <c r="F8" i="13"/>
  <c r="C8" i="13"/>
  <c r="F36" i="13"/>
  <c r="L40" i="12"/>
  <c r="K40" i="12"/>
  <c r="J40" i="12"/>
  <c r="I40" i="12"/>
  <c r="C38" i="13" l="1"/>
  <c r="F38" i="13"/>
  <c r="I43" i="12"/>
  <c r="I54" i="12" s="1"/>
  <c r="J43" i="12"/>
  <c r="K43" i="12"/>
  <c r="L43" i="12"/>
  <c r="L54" i="12" s="1"/>
  <c r="G22" i="13" l="1"/>
  <c r="G21" i="13"/>
  <c r="G20" i="13"/>
  <c r="D22" i="13"/>
  <c r="D20" i="13"/>
  <c r="D21" i="13"/>
  <c r="G34" i="13"/>
  <c r="G17" i="13"/>
  <c r="G16" i="13"/>
  <c r="G14" i="13"/>
  <c r="G15" i="13"/>
  <c r="G18" i="13"/>
  <c r="D34" i="13"/>
  <c r="D18" i="13"/>
  <c r="D17" i="13"/>
  <c r="D16" i="13"/>
  <c r="D15" i="13"/>
  <c r="D14" i="13"/>
  <c r="K54" i="12"/>
  <c r="K1236" i="12" s="1"/>
  <c r="J54" i="12"/>
  <c r="J1236" i="12" s="1"/>
  <c r="G7" i="13"/>
  <c r="G27" i="13"/>
  <c r="D7" i="13"/>
  <c r="D27" i="13"/>
  <c r="L1236" i="12"/>
  <c r="G23" i="13"/>
  <c r="G19" i="13"/>
  <c r="D19" i="13"/>
  <c r="D23" i="13"/>
  <c r="D12" i="13"/>
  <c r="D35" i="13"/>
  <c r="D11" i="13"/>
  <c r="D33" i="13"/>
  <c r="D32" i="13"/>
  <c r="D6" i="13"/>
  <c r="D31" i="13"/>
  <c r="D30" i="13"/>
  <c r="D29" i="13"/>
  <c r="D28" i="13"/>
  <c r="D26" i="13"/>
  <c r="D25" i="13"/>
  <c r="D24" i="13"/>
  <c r="D13" i="13"/>
  <c r="G31" i="13"/>
  <c r="G30" i="13"/>
  <c r="G29" i="13"/>
  <c r="G28" i="13"/>
  <c r="G26" i="13"/>
  <c r="G25" i="13"/>
  <c r="G24" i="13"/>
  <c r="G6" i="13"/>
  <c r="G13" i="13"/>
  <c r="G12" i="13"/>
  <c r="G35" i="13"/>
  <c r="G11" i="13"/>
  <c r="G33" i="13"/>
  <c r="G32" i="13"/>
  <c r="G38" i="13"/>
  <c r="L13" i="7"/>
  <c r="C42" i="4"/>
  <c r="C43" i="4" s="1"/>
  <c r="J25" i="4"/>
  <c r="L9" i="7"/>
  <c r="L8" i="7"/>
  <c r="L14" i="7"/>
  <c r="L19" i="7"/>
  <c r="F5" i="7"/>
  <c r="N34" i="6"/>
  <c r="G15" i="4"/>
  <c r="D42" i="4"/>
  <c r="D43" i="4" s="1"/>
  <c r="J24" i="4"/>
  <c r="K26" i="4"/>
  <c r="K24" i="4"/>
  <c r="L40" i="7" l="1"/>
  <c r="J52" i="4"/>
  <c r="F6" i="7"/>
  <c r="L15" i="7" s="1"/>
  <c r="F42" i="4"/>
  <c r="N33" i="6"/>
  <c r="N39" i="6"/>
  <c r="N38" i="6"/>
  <c r="N37" i="6"/>
  <c r="N36" i="6"/>
  <c r="N35" i="6"/>
  <c r="K53" i="4"/>
  <c r="K25" i="4"/>
  <c r="K52" i="4"/>
  <c r="K54" i="4"/>
  <c r="J26" i="4"/>
  <c r="F43" i="4" l="1"/>
  <c r="J53" i="4"/>
  <c r="G16" i="4"/>
  <c r="G14" i="4"/>
  <c r="F33" i="7"/>
  <c r="L45" i="7"/>
  <c r="F7" i="7"/>
  <c r="L20" i="7" s="1"/>
  <c r="L18" i="7"/>
  <c r="E25" i="6"/>
  <c r="E7" i="5"/>
  <c r="G42" i="4"/>
  <c r="J54" i="4"/>
  <c r="F20" i="6" l="1"/>
  <c r="F18" i="6"/>
  <c r="F44" i="4"/>
  <c r="G44" i="4" s="1"/>
  <c r="G43" i="4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G33" i="7" l="1"/>
  <c r="M19" i="7"/>
  <c r="G7" i="7"/>
  <c r="L10" i="7"/>
  <c r="M8" i="7" s="1"/>
  <c r="G5" i="7" l="1"/>
  <c r="G6" i="7"/>
  <c r="M14" i="7"/>
  <c r="M13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  <c r="L39" i="7" l="1"/>
  <c r="L41" i="7" s="1"/>
  <c r="M40" i="7" s="1"/>
  <c r="F34" i="7"/>
  <c r="G34" i="7" s="1"/>
  <c r="D35" i="7"/>
  <c r="M39" i="7" l="1"/>
  <c r="F35" i="7"/>
  <c r="G35" i="7" s="1"/>
  <c r="L44" i="7"/>
  <c r="L46" i="7" l="1"/>
  <c r="M45" i="7" s="1"/>
  <c r="M44" i="7" l="1"/>
</calcChain>
</file>

<file path=xl/sharedStrings.xml><?xml version="1.0" encoding="utf-8"?>
<sst xmlns="http://schemas.openxmlformats.org/spreadsheetml/2006/main" count="5005" uniqueCount="952">
  <si>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</si>
  <si>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</si>
  <si>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</si>
  <si>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</si>
  <si>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</si>
  <si>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</si>
  <si>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</si>
  <si>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</si>
  <si>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</si>
  <si>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</si>
  <si>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</si>
  <si>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</si>
  <si>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</si>
  <si>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</si>
  <si>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</si>
  <si>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</si>
  <si>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</si>
  <si>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</si>
  <si>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</si>
  <si>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</si>
  <si>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</si>
  <si>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</si>
  <si>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</si>
  <si>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</si>
  <si>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</si>
  <si>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</si>
  <si>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</si>
  <si>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</si>
  <si>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</si>
  <si>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</si>
  <si>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</si>
  <si>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</si>
  <si>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</si>
  <si>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</si>
  <si>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</si>
  <si>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</si>
  <si>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</si>
  <si>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</si>
  <si>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</si>
  <si>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</si>
  <si>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</si>
  <si>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</si>
  <si>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</si>
  <si>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</si>
  <si>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</si>
  <si>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</si>
  <si>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</si>
  <si>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</si>
  <si>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</si>
  <si>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</si>
  <si>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</si>
  <si>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</si>
  <si>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</si>
  <si>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</si>
  <si>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</si>
  <si>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</si>
  <si>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</si>
  <si>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</si>
  <si>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</si>
  <si>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</si>
  <si>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</si>
  <si>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</si>
  <si>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</si>
  <si>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</si>
  <si>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</si>
  <si>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</si>
  <si>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</si>
  <si>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</si>
  <si>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</si>
  <si>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</si>
  <si>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</si>
  <si>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</si>
  <si>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</si>
  <si>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</si>
  <si>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</si>
  <si>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</si>
  <si>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</si>
  <si>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</si>
  <si>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</si>
  <si>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</si>
  <si>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</si>
  <si>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</si>
  <si>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</si>
  <si>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</si>
  <si>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</si>
  <si>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</si>
  <si>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</si>
  <si>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</si>
  <si>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</si>
  <si>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</si>
  <si>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</si>
  <si>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</si>
  <si>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</si>
  <si>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</si>
  <si>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</si>
  <si>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</si>
  <si>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</si>
  <si>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</si>
  <si>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</si>
  <si>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</si>
  <si>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</si>
  <si>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</si>
  <si>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</si>
  <si>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</si>
  <si>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</si>
  <si>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</si>
  <si>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</si>
  <si>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</si>
  <si>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</si>
  <si>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</si>
  <si>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</si>
  <si>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</si>
  <si>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</si>
  <si>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</si>
  <si>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</si>
  <si>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</si>
  <si>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</si>
  <si>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</si>
  <si>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</si>
  <si>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</si>
  <si>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</si>
  <si>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</si>
  <si>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</si>
  <si>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</si>
  <si>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</si>
  <si>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</si>
  <si>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</si>
  <si>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</si>
  <si>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</si>
  <si>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</si>
  <si>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</si>
  <si>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</si>
  <si>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</si>
  <si>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</si>
  <si>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</si>
  <si>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</si>
  <si>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</si>
  <si>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</si>
  <si>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</si>
  <si>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</si>
  <si>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</si>
  <si>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</si>
  <si>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</si>
  <si>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</si>
  <si>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</si>
  <si>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</si>
  <si>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</si>
  <si>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</si>
  <si>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</si>
  <si>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</si>
  <si>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</si>
  <si>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</si>
  <si>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</si>
  <si>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</si>
  <si>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</si>
  <si>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</si>
  <si>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</si>
  <si>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</si>
  <si>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</si>
  <si>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</si>
  <si>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</si>
  <si>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</si>
  <si>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</si>
  <si>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</si>
  <si>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</si>
  <si>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</si>
  <si>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</si>
  <si>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</si>
  <si>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</si>
  <si>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</si>
  <si>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</si>
  <si>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</si>
  <si>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</si>
  <si>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</si>
  <si>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</si>
  <si>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</si>
  <si>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</si>
  <si>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</si>
  <si>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</si>
  <si>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</si>
  <si>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</si>
  <si>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</si>
  <si>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</si>
  <si>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</si>
  <si>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</si>
  <si>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</si>
  <si>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</si>
  <si>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</si>
  <si>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</si>
  <si>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</si>
  <si>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</si>
  <si>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</si>
  <si>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</si>
  <si>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</si>
  <si>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>272 D</t>
  </si>
  <si>
    <t/>
  </si>
  <si>
    <t>MINISTERIO DE ECONOMÍA Y FINANZAS</t>
  </si>
  <si>
    <t>(2)</t>
  </si>
  <si>
    <t>BANCO AMAZONAS S.A.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</si>
  <si>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</si>
  <si>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</si>
  <si>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</si>
  <si>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</si>
  <si>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</si>
  <si>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</si>
  <si>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BANCO DEL AUSTRO S.A.</t>
  </si>
  <si>
    <t>31 D</t>
  </si>
  <si>
    <t>180 D</t>
  </si>
  <si>
    <t>30 D</t>
  </si>
  <si>
    <t>213 D</t>
  </si>
  <si>
    <t>BANCO BOLIVARIANO C.A.</t>
  </si>
  <si>
    <t>361 D</t>
  </si>
  <si>
    <t>BANCO PICHINCHA C.A.</t>
  </si>
  <si>
    <t>358 D</t>
  </si>
  <si>
    <t>357 D</t>
  </si>
  <si>
    <t>90 D</t>
  </si>
  <si>
    <t>60 D</t>
  </si>
  <si>
    <t>27 D</t>
  </si>
  <si>
    <t>BANECUADOR B.P.</t>
  </si>
  <si>
    <t>35 D</t>
  </si>
  <si>
    <t>CORPORACIÓN FINANCIERA NACIONAL B.P.</t>
  </si>
  <si>
    <t>63 D</t>
  </si>
  <si>
    <t>BANCO DINERS CLUB DEL ECUADOR S.A.</t>
  </si>
  <si>
    <t>29 D</t>
  </si>
  <si>
    <t>SERVICIO DE RENTAS INTERNAS</t>
  </si>
  <si>
    <t>EMPACADORA GRUPO GRANMAR S.A. EMPAGRAN</t>
  </si>
  <si>
    <t>ENVASES DEL LITORAL S.A.</t>
  </si>
  <si>
    <t>INVESTEAM S.A.</t>
  </si>
  <si>
    <t>LA FABRIL S.A.</t>
  </si>
  <si>
    <t>MINUTOCORP S.A.</t>
  </si>
  <si>
    <t>NATLUK S.A.</t>
  </si>
  <si>
    <t>PLASTICOS DEL LITORAL PLASTLIT S.A</t>
  </si>
  <si>
    <t>SUPERDEPORTE S.A.</t>
  </si>
  <si>
    <t>TELCONET S.A.</t>
  </si>
  <si>
    <t>TIENDAS INDUSTRIALES ASOCIADAS TIA S.A.</t>
  </si>
  <si>
    <t>ARTES GRAFICAS SENEFELDER C.A.</t>
  </si>
  <si>
    <t>120 D</t>
  </si>
  <si>
    <t>DREAMPACK ECUADOR S.A.</t>
  </si>
  <si>
    <t>DULCENAC S.A. DULCERIA NACIONAL</t>
  </si>
  <si>
    <t>356 D</t>
  </si>
  <si>
    <t>270 D</t>
  </si>
  <si>
    <t>83 D</t>
  </si>
  <si>
    <t>INDUSTRIA ECUATORIANA DE CABLES INCABLE S.A.</t>
  </si>
  <si>
    <t>NEGOCIOS AUTOMOTRICES NEOHYUNDAI S.A.</t>
  </si>
  <si>
    <t>PROMOTORES INMOBILIARIOS PRONOBIS S.A.</t>
  </si>
  <si>
    <t>SURGALARE S.A.</t>
  </si>
  <si>
    <t>STARCARGO CIA. LTDA.</t>
  </si>
  <si>
    <t>FIDEICOMISO TITULARIZACIÓN CARTERA CREDITO RETAIL II</t>
  </si>
  <si>
    <t>178 D</t>
  </si>
  <si>
    <t>CORPORACION FAVORITA C.A.</t>
  </si>
  <si>
    <t>CUOTAS Y VALORES  DE PARTICIPACIÓN</t>
  </si>
  <si>
    <t>INVERSANCARLOS S.A.</t>
  </si>
  <si>
    <t>SOCIEDAD AGRICOLA E INDUSTRIAL SAN CARLOS S.A.</t>
  </si>
  <si>
    <t>Instituto de Seguridad Social de la Policía Nacional</t>
  </si>
  <si>
    <t>Notas del Tesoro</t>
  </si>
  <si>
    <t>TOTAL CUOTAS Y VALORES  DE PARTICIPACIÓN</t>
  </si>
  <si>
    <t>1091 D</t>
  </si>
  <si>
    <t>33 D</t>
  </si>
  <si>
    <t>271 D</t>
  </si>
  <si>
    <t>363 D</t>
  </si>
  <si>
    <t>49 D</t>
  </si>
  <si>
    <t>1040 D</t>
  </si>
  <si>
    <t>1056 D</t>
  </si>
  <si>
    <t>PRODUCTORA CARTONERA S.A.</t>
  </si>
  <si>
    <t>ASISERVY S.A.</t>
  </si>
  <si>
    <t>87 D</t>
  </si>
  <si>
    <t>Valor Efectivo 2025</t>
  </si>
  <si>
    <t>PAPEL COMERCIAL CON INTERES TIPO 1</t>
  </si>
  <si>
    <t>97 D</t>
  </si>
  <si>
    <t>BANCO DE MACHALA S.A.</t>
  </si>
  <si>
    <t>349 D</t>
  </si>
  <si>
    <t>330 D</t>
  </si>
  <si>
    <t>191 D</t>
  </si>
  <si>
    <t>DUPOCSA PROTECTORES QUIMICOS PARA EL CAMPO S.A.</t>
  </si>
  <si>
    <t>CORPORACIÓN ECUATORIANA DE ALIMENTOS Y BEBIDAS CORPABE S.A</t>
  </si>
  <si>
    <t>125 D</t>
  </si>
  <si>
    <t>347 D</t>
  </si>
  <si>
    <t>CERVECERIA NACIONAL CN S.A.</t>
  </si>
  <si>
    <t>BOLSA DE VALORES DE GUAYAQUIL S.A. BVG</t>
  </si>
  <si>
    <t>1050 D</t>
  </si>
  <si>
    <t>96 D</t>
  </si>
  <si>
    <t>BANCO D-MIRO S.A.</t>
  </si>
  <si>
    <t>71 D</t>
  </si>
  <si>
    <t>196 D</t>
  </si>
  <si>
    <t>62 D</t>
  </si>
  <si>
    <t>177 D</t>
  </si>
  <si>
    <t>COOPERATIVA DE AHORRO Y CRÉDITO ALIANZA DEL VALLE</t>
  </si>
  <si>
    <t>98 D</t>
  </si>
  <si>
    <t>COOPERATIVA DE AHORRO Y CRÉDITO TULCÁN LTDA.</t>
  </si>
  <si>
    <t>350 D</t>
  </si>
  <si>
    <t>152 D</t>
  </si>
  <si>
    <t>176 D</t>
  </si>
  <si>
    <t>301 D</t>
  </si>
  <si>
    <t>84 D</t>
  </si>
  <si>
    <t>174 D</t>
  </si>
  <si>
    <t>731 D</t>
  </si>
  <si>
    <t>PRODUCTOS DEL AGRO SYLVIA MARIA S.A. AGROSYLMA</t>
  </si>
  <si>
    <t>1821 D</t>
  </si>
  <si>
    <t>183 D</t>
  </si>
  <si>
    <t>209 D</t>
  </si>
  <si>
    <t>199 D</t>
  </si>
  <si>
    <t>Promedio Diario 2025</t>
  </si>
  <si>
    <t>172 D</t>
  </si>
  <si>
    <t>128 D</t>
  </si>
  <si>
    <t>1372 D</t>
  </si>
  <si>
    <t>627 D</t>
  </si>
  <si>
    <t>BONO CDF-RES-2025-001</t>
  </si>
  <si>
    <t>1553 D</t>
  </si>
  <si>
    <t>1007 D</t>
  </si>
  <si>
    <t>1006 D</t>
  </si>
  <si>
    <t>730 D</t>
  </si>
  <si>
    <t>297 D</t>
  </si>
  <si>
    <t>348 D</t>
  </si>
  <si>
    <t>1679 D</t>
  </si>
  <si>
    <t>1672 D</t>
  </si>
  <si>
    <t>165 D</t>
  </si>
  <si>
    <t>204 D</t>
  </si>
  <si>
    <t>78 D</t>
  </si>
  <si>
    <t>85 D</t>
  </si>
  <si>
    <t>36 D</t>
  </si>
  <si>
    <t>365 D</t>
  </si>
  <si>
    <t>123 D</t>
  </si>
  <si>
    <t>343 D</t>
  </si>
  <si>
    <t>44 D</t>
  </si>
  <si>
    <t>NOTAS DEL TESORO</t>
  </si>
  <si>
    <t>CARVAGU S.A.</t>
  </si>
  <si>
    <t>1085 D</t>
  </si>
  <si>
    <t>1096 D</t>
  </si>
  <si>
    <t>1086 D</t>
  </si>
  <si>
    <t>1365 D</t>
  </si>
  <si>
    <t>987 D</t>
  </si>
  <si>
    <t>990 D</t>
  </si>
  <si>
    <t>623 D</t>
  </si>
  <si>
    <t>FÁBRICA DE DILUYENTES Y ADHESIVOS DISTHER C. LTDA. DISTHER</t>
  </si>
  <si>
    <t>242 D</t>
  </si>
  <si>
    <t>1069 D</t>
  </si>
  <si>
    <t>1061 D</t>
  </si>
  <si>
    <t>1049 D</t>
  </si>
  <si>
    <t>TEOJAMA COMERCIAL S.A.</t>
  </si>
  <si>
    <t>1035 D</t>
  </si>
  <si>
    <t>360 D</t>
  </si>
  <si>
    <t>959 D</t>
  </si>
  <si>
    <t>325 D</t>
  </si>
  <si>
    <t>321 D</t>
  </si>
  <si>
    <t>314 D</t>
  </si>
  <si>
    <t>233 D</t>
  </si>
  <si>
    <t>126 D</t>
  </si>
  <si>
    <t>34 D</t>
  </si>
  <si>
    <t>276 D</t>
  </si>
  <si>
    <t>ARMACAR S.A.</t>
  </si>
  <si>
    <t>266 D</t>
  </si>
  <si>
    <t>322 D</t>
  </si>
  <si>
    <t>319 D</t>
  </si>
  <si>
    <t>CONTINENTAL TIRE ANDINA S.A.</t>
  </si>
  <si>
    <t>64 D</t>
  </si>
  <si>
    <t>203 D</t>
  </si>
  <si>
    <t>278 D</t>
  </si>
  <si>
    <t>MEGAPROFER S.A.</t>
  </si>
  <si>
    <t>95 D</t>
  </si>
  <si>
    <t>47 D</t>
  </si>
  <si>
    <t>333 D</t>
  </si>
  <si>
    <t>TOYOTA DEL ECUADOR S.A.</t>
  </si>
  <si>
    <t>240 D</t>
  </si>
  <si>
    <t>1363 D</t>
  </si>
  <si>
    <t>135 D</t>
  </si>
  <si>
    <t>COMPORTAMIENTO COMPARATIVO ENERO-ABRIL 2025 VS 2024</t>
  </si>
  <si>
    <t>162 D</t>
  </si>
  <si>
    <t>285 D</t>
  </si>
  <si>
    <t>168 D</t>
  </si>
  <si>
    <t>154 D</t>
  </si>
  <si>
    <t>1613 D</t>
  </si>
  <si>
    <t>1847 D</t>
  </si>
  <si>
    <t>1850 D</t>
  </si>
  <si>
    <t>1462 D</t>
  </si>
  <si>
    <t>269 D</t>
  </si>
  <si>
    <t>BONO ACTA RESOLUTIVA 032-2019</t>
  </si>
  <si>
    <t>1809 D</t>
  </si>
  <si>
    <t>1806 D</t>
  </si>
  <si>
    <t>1090 D</t>
  </si>
  <si>
    <t>1078 D</t>
  </si>
  <si>
    <t>1075 D</t>
  </si>
  <si>
    <t>1076 D</t>
  </si>
  <si>
    <t>1071 D</t>
  </si>
  <si>
    <t>355 D</t>
  </si>
  <si>
    <t>362 D</t>
  </si>
  <si>
    <t>1819 D</t>
  </si>
  <si>
    <t>1089 D</t>
  </si>
  <si>
    <t>BONO DEL ESTADO CDF-RES-2024-0004 JUBILA</t>
  </si>
  <si>
    <t>2416 D</t>
  </si>
  <si>
    <t>1722 D</t>
  </si>
  <si>
    <t>1720 D</t>
  </si>
  <si>
    <t>1650 D</t>
  </si>
  <si>
    <t>1165 D</t>
  </si>
  <si>
    <t>256 D</t>
  </si>
  <si>
    <t>718 D</t>
  </si>
  <si>
    <t>721 D</t>
  </si>
  <si>
    <t>714 D</t>
  </si>
  <si>
    <t>703 D</t>
  </si>
  <si>
    <t>312 D</t>
  </si>
  <si>
    <t>335 D</t>
  </si>
  <si>
    <t>1659 D</t>
  </si>
  <si>
    <t>227 D</t>
  </si>
  <si>
    <t>364 D</t>
  </si>
  <si>
    <t>160 D</t>
  </si>
  <si>
    <t>189 D</t>
  </si>
  <si>
    <t>COOPERATIVA DE AHORRO Y CREDITO ANDALUCIA LTDA.</t>
  </si>
  <si>
    <t>COOPERATIVA DE AHORRO Y CREDITO CHIBULEO LTDA.</t>
  </si>
  <si>
    <t>88 D</t>
  </si>
  <si>
    <t>763 D</t>
  </si>
  <si>
    <t>COMERCIALIZADORA LEDESMA &amp; LEDESMA AGROGRULED S.A.</t>
  </si>
  <si>
    <t>1665 D</t>
  </si>
  <si>
    <t>1084 D</t>
  </si>
  <si>
    <t>1083 D</t>
  </si>
  <si>
    <t>670 D</t>
  </si>
  <si>
    <t>910 D</t>
  </si>
  <si>
    <t>682 D</t>
  </si>
  <si>
    <t>811 D</t>
  </si>
  <si>
    <t>1092 D</t>
  </si>
  <si>
    <t>1848 D</t>
  </si>
  <si>
    <t>723 D</t>
  </si>
  <si>
    <t>993 D</t>
  </si>
  <si>
    <t>1359 D</t>
  </si>
  <si>
    <t>726 D</t>
  </si>
  <si>
    <t>92 D</t>
  </si>
  <si>
    <t>752 D</t>
  </si>
  <si>
    <t>1041 D</t>
  </si>
  <si>
    <t>1036 D</t>
  </si>
  <si>
    <t>150 D</t>
  </si>
  <si>
    <t>1098 D</t>
  </si>
  <si>
    <t>1001 D</t>
  </si>
  <si>
    <t>999 D</t>
  </si>
  <si>
    <t>907 D</t>
  </si>
  <si>
    <t>900 D</t>
  </si>
  <si>
    <t>815 D</t>
  </si>
  <si>
    <t>717 D</t>
  </si>
  <si>
    <t>542 D</t>
  </si>
  <si>
    <t>455 D</t>
  </si>
  <si>
    <t>450 D</t>
  </si>
  <si>
    <t>448 D</t>
  </si>
  <si>
    <t>195 D</t>
  </si>
  <si>
    <t>352 D</t>
  </si>
  <si>
    <t>274 D</t>
  </si>
  <si>
    <t>267 D</t>
  </si>
  <si>
    <t>175 D</t>
  </si>
  <si>
    <t>1051 D</t>
  </si>
  <si>
    <t>563 D</t>
  </si>
  <si>
    <t>648 D</t>
  </si>
  <si>
    <t>211 D</t>
  </si>
  <si>
    <t>294 D</t>
  </si>
  <si>
    <t>300 D</t>
  </si>
  <si>
    <t>280 D</t>
  </si>
  <si>
    <t>243 D</t>
  </si>
  <si>
    <t>193 D</t>
  </si>
  <si>
    <t>250 D</t>
  </si>
  <si>
    <t>FABRICA DE ENVASES S.A. FADESA</t>
  </si>
  <si>
    <t>GROWFLOWERS PRODUCCIONES S.A.</t>
  </si>
  <si>
    <t>334 D</t>
  </si>
  <si>
    <t>317 D</t>
  </si>
  <si>
    <t>292 D</t>
  </si>
  <si>
    <t>287 D</t>
  </si>
  <si>
    <t>239 D</t>
  </si>
  <si>
    <t>257 D</t>
  </si>
  <si>
    <t>OFFSET ABAD C.A.</t>
  </si>
  <si>
    <t>185 D</t>
  </si>
  <si>
    <t>323 D</t>
  </si>
  <si>
    <t>320 D</t>
  </si>
  <si>
    <t>353 D</t>
  </si>
  <si>
    <t>313 D</t>
  </si>
  <si>
    <t>SOCIEDAD INDUSTRIAL GANADERA ELORDEÑO S.A.</t>
  </si>
  <si>
    <t>354 D</t>
  </si>
  <si>
    <t>167 D</t>
  </si>
  <si>
    <t>1272 D</t>
  </si>
  <si>
    <t>1269 D</t>
  </si>
  <si>
    <t>FIDEICOMISO TITULARIZACIÓN COSTA GARDENS</t>
  </si>
  <si>
    <t>20 D</t>
  </si>
  <si>
    <t>FONDO COLECTIVO DE INVERSIÓN VANGUARDIA VERSÁTIL</t>
  </si>
  <si>
    <t>FONDO DE INVERSIÓN COTIZADO FIDUCIA ETF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</si>
  <si>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Mayo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</si>
  <si>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Mayo 2025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</si>
  <si>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Mayo de 2025 - No. 356</t>
    </r>
  </si>
  <si>
    <t>EN MAYO DE 2025</t>
  </si>
  <si>
    <t>El monto tranzado en la BVG en el mes de Abril fue de US$ 596,9 millones, mientras que a nivel nacional  el monto negociado fue de US$ 1.392,8 millones
La participación de la BVG en valores efectivos en el monto nacional es del 42.9%
Por tipo de Renta a Nivel Nacional, la renta variable alcanzó US$ 7,9 millones que representa el 0.6% mientras que en renta fija se cerró US$ 1.384,8 millones que representa el 99.4% del total negociado.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</si>
  <si>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Mayo 2025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</si>
  <si>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Mayo de 2025 - No. 356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</si>
  <si>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 - Mayo</t>
    </r>
  </si>
  <si>
    <t>En  el período Enero-Mayo  de 2025, el monto transado en BVG es de US$3444,3 millones mostrando un  crecimiento del 8,7% respecto al mismo período del año 2024.
Las negociaciones por sector de emisión, en papeles del sector privado se negociaron US$ 1193,9 millones que representa el 34,7% del total transado frente a US$ 2250,4 millones en papeles del sector público que tienen una participación del 65,3%. Los papeles del sector privado muestran un incremento del 5,4% respecto al período anterior mientras los papeles emitidos por el sector público presentan un aumento del 10,5%.</t>
  </si>
  <si>
    <t>BOLETÍN MENSUAL DE OPERACIONES
MAYO 2025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</si>
  <si>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Mayo de 2025  Hasta: 31 de Mayo de 2025</t>
    </r>
  </si>
  <si>
    <t>299 D</t>
  </si>
  <si>
    <t>80 D</t>
  </si>
  <si>
    <t>286 D</t>
  </si>
  <si>
    <t>140 D</t>
  </si>
  <si>
    <t>1503 D</t>
  </si>
  <si>
    <t>1181 D</t>
  </si>
  <si>
    <t>1067 D</t>
  </si>
  <si>
    <t>2552 D</t>
  </si>
  <si>
    <t>2194 D</t>
  </si>
  <si>
    <t>2182 D</t>
  </si>
  <si>
    <t>1829 D</t>
  </si>
  <si>
    <t>1817 D</t>
  </si>
  <si>
    <t>1836 D</t>
  </si>
  <si>
    <t>2056 D</t>
  </si>
  <si>
    <t>1691 D</t>
  </si>
  <si>
    <t>2042 D</t>
  </si>
  <si>
    <t>1689 D</t>
  </si>
  <si>
    <t>1688 D</t>
  </si>
  <si>
    <t>1464 D</t>
  </si>
  <si>
    <t>1649 D</t>
  </si>
  <si>
    <t>1470 D</t>
  </si>
  <si>
    <t>1459 D</t>
  </si>
  <si>
    <t>1439 D</t>
  </si>
  <si>
    <t>1317 D</t>
  </si>
  <si>
    <t>1687 D</t>
  </si>
  <si>
    <t>1312 D</t>
  </si>
  <si>
    <t>1310 D</t>
  </si>
  <si>
    <t>1427 D</t>
  </si>
  <si>
    <t>1297 D</t>
  </si>
  <si>
    <t>1105 D</t>
  </si>
  <si>
    <t>1428 D</t>
  </si>
  <si>
    <t>1684 D</t>
  </si>
  <si>
    <t>2048 D</t>
  </si>
  <si>
    <t>2044 D</t>
  </si>
  <si>
    <t>1656 D</t>
  </si>
  <si>
    <t>1077 D</t>
  </si>
  <si>
    <t>1683 D</t>
  </si>
  <si>
    <t>2019 D</t>
  </si>
  <si>
    <t>1426 D</t>
  </si>
  <si>
    <t>1657 D</t>
  </si>
  <si>
    <t>1425 D</t>
  </si>
  <si>
    <t>1424 D</t>
  </si>
  <si>
    <t>2408 D</t>
  </si>
  <si>
    <t>1316 D</t>
  </si>
  <si>
    <t>1324 D</t>
  </si>
  <si>
    <t>1323 D</t>
  </si>
  <si>
    <t>79 D</t>
  </si>
  <si>
    <t>1048 D</t>
  </si>
  <si>
    <t>1792 D</t>
  </si>
  <si>
    <t>1788 D</t>
  </si>
  <si>
    <t>1785 D</t>
  </si>
  <si>
    <t>1780 D</t>
  </si>
  <si>
    <t>1779 D</t>
  </si>
  <si>
    <t>1778 D</t>
  </si>
  <si>
    <t>1773 D</t>
  </si>
  <si>
    <t>1772 D</t>
  </si>
  <si>
    <t>329 D</t>
  </si>
  <si>
    <t>1057 D</t>
  </si>
  <si>
    <t>1058 D</t>
  </si>
  <si>
    <t>1063 D</t>
  </si>
  <si>
    <t>1055 D</t>
  </si>
  <si>
    <t>1044 D</t>
  </si>
  <si>
    <t>1042 D</t>
  </si>
  <si>
    <t>315 D</t>
  </si>
  <si>
    <t>332 D</t>
  </si>
  <si>
    <t>1054 D</t>
  </si>
  <si>
    <t>1043 D</t>
  </si>
  <si>
    <t>336 D</t>
  </si>
  <si>
    <t>311 D</t>
  </si>
  <si>
    <t>1062 D</t>
  </si>
  <si>
    <t>BONO CDF-RES-2025-001 JUBILADOS</t>
  </si>
  <si>
    <t>3279 D</t>
  </si>
  <si>
    <t>3269 D</t>
  </si>
  <si>
    <t>3268 D</t>
  </si>
  <si>
    <t>3267 D</t>
  </si>
  <si>
    <t>3266 D</t>
  </si>
  <si>
    <t>2902 D</t>
  </si>
  <si>
    <t>2547 D</t>
  </si>
  <si>
    <t>1820 D</t>
  </si>
  <si>
    <t>1824 D</t>
  </si>
  <si>
    <t>2181 D</t>
  </si>
  <si>
    <t>2173 D</t>
  </si>
  <si>
    <t>2177 D</t>
  </si>
  <si>
    <t>1818 D</t>
  </si>
  <si>
    <t>1816 D</t>
  </si>
  <si>
    <t>1813 D</t>
  </si>
  <si>
    <t>1812 D</t>
  </si>
  <si>
    <t>1811 D</t>
  </si>
  <si>
    <t>1810 D</t>
  </si>
  <si>
    <t>1805 D</t>
  </si>
  <si>
    <t>1804 D</t>
  </si>
  <si>
    <t>1803 D</t>
  </si>
  <si>
    <t>1798 D</t>
  </si>
  <si>
    <t>1797 D</t>
  </si>
  <si>
    <t>1796 D</t>
  </si>
  <si>
    <t>1456 D</t>
  </si>
  <si>
    <t>1448 D</t>
  </si>
  <si>
    <t>1799 D</t>
  </si>
  <si>
    <t>1795 D</t>
  </si>
  <si>
    <t>1454 D</t>
  </si>
  <si>
    <t>1449 D</t>
  </si>
  <si>
    <t>1455 D</t>
  </si>
  <si>
    <t>1447 D</t>
  </si>
  <si>
    <t>1435 D</t>
  </si>
  <si>
    <t>1432 D</t>
  </si>
  <si>
    <t>1074 D</t>
  </si>
  <si>
    <t>713 D</t>
  </si>
  <si>
    <t>1072 D</t>
  </si>
  <si>
    <t>3103 D</t>
  </si>
  <si>
    <t>3116 D</t>
  </si>
  <si>
    <t>3117 D</t>
  </si>
  <si>
    <t>2396 D</t>
  </si>
  <si>
    <t>2393 D</t>
  </si>
  <si>
    <t>2388 D</t>
  </si>
  <si>
    <t>3109 D</t>
  </si>
  <si>
    <t>2306 D</t>
  </si>
  <si>
    <t>2595 D</t>
  </si>
  <si>
    <t>2379 D</t>
  </si>
  <si>
    <t>2257 D</t>
  </si>
  <si>
    <t>2047 D</t>
  </si>
  <si>
    <t>2054 D</t>
  </si>
  <si>
    <t>2043 D</t>
  </si>
  <si>
    <t>2036 D</t>
  </si>
  <si>
    <t>3115 D</t>
  </si>
  <si>
    <t>2009 D</t>
  </si>
  <si>
    <t>1926 D</t>
  </si>
  <si>
    <t>1925 D</t>
  </si>
  <si>
    <t>1635 D</t>
  </si>
  <si>
    <t>1680 D</t>
  </si>
  <si>
    <t>1840 D</t>
  </si>
  <si>
    <t>1682 D</t>
  </si>
  <si>
    <t>1674 D</t>
  </si>
  <si>
    <t>1673 D</t>
  </si>
  <si>
    <t>1631 D</t>
  </si>
  <si>
    <t>1675 D</t>
  </si>
  <si>
    <t>1484 D</t>
  </si>
  <si>
    <t>1666 D</t>
  </si>
  <si>
    <t>1629 D</t>
  </si>
  <si>
    <t>1628 D</t>
  </si>
  <si>
    <t>1624 D</t>
  </si>
  <si>
    <t>1622 D</t>
  </si>
  <si>
    <t>1491 D</t>
  </si>
  <si>
    <t>1490 D</t>
  </si>
  <si>
    <t>1489 D</t>
  </si>
  <si>
    <t>1476 D</t>
  </si>
  <si>
    <t>1330 D</t>
  </si>
  <si>
    <t>1162 D</t>
  </si>
  <si>
    <t>1478 D</t>
  </si>
  <si>
    <t>1477 D</t>
  </si>
  <si>
    <t>1475 D</t>
  </si>
  <si>
    <t>1134 D</t>
  </si>
  <si>
    <t>1265 D</t>
  </si>
  <si>
    <t>1301 D</t>
  </si>
  <si>
    <t>1155 D</t>
  </si>
  <si>
    <t>1148 D</t>
  </si>
  <si>
    <t>958 D</t>
  </si>
  <si>
    <t>572 D</t>
  </si>
  <si>
    <t>BONO DEL ESTADOCDF-RES-2024-0004</t>
  </si>
  <si>
    <t>2429 D</t>
  </si>
  <si>
    <t>2420 D</t>
  </si>
  <si>
    <t>2414 D</t>
  </si>
  <si>
    <t>1492 D</t>
  </si>
  <si>
    <t>1016 D</t>
  </si>
  <si>
    <t>2610 D</t>
  </si>
  <si>
    <t>1606 D</t>
  </si>
  <si>
    <t>1617 D</t>
  </si>
  <si>
    <t>1511 D</t>
  </si>
  <si>
    <t>1510 D</t>
  </si>
  <si>
    <t>1504 D</t>
  </si>
  <si>
    <t>516 D</t>
  </si>
  <si>
    <t>37 D</t>
  </si>
  <si>
    <t>76 D</t>
  </si>
  <si>
    <t>273 D</t>
  </si>
  <si>
    <t>184 D</t>
  </si>
  <si>
    <t>132 D</t>
  </si>
  <si>
    <t>253 D</t>
  </si>
  <si>
    <t>226 D</t>
  </si>
  <si>
    <t>245 D</t>
  </si>
  <si>
    <t>217 D</t>
  </si>
  <si>
    <t>73 D</t>
  </si>
  <si>
    <t>228 D</t>
  </si>
  <si>
    <t>161 D</t>
  </si>
  <si>
    <t>187 D</t>
  </si>
  <si>
    <t>112 D</t>
  </si>
  <si>
    <t>56 D</t>
  </si>
  <si>
    <t>LETRAS DE CAMBIO</t>
  </si>
  <si>
    <t>75 D</t>
  </si>
  <si>
    <t>1079 D</t>
  </si>
  <si>
    <t>AUTOMOTORES Y ANEXOS S.A. A.Y.A.S.A</t>
  </si>
  <si>
    <t>458 D</t>
  </si>
  <si>
    <t>462 D</t>
  </si>
  <si>
    <t>BASESURCORP S.A.</t>
  </si>
  <si>
    <t>778 D</t>
  </si>
  <si>
    <t>CARTIMEX S. A.</t>
  </si>
  <si>
    <t>490 D</t>
  </si>
  <si>
    <t>580 D</t>
  </si>
  <si>
    <t>1746 D</t>
  </si>
  <si>
    <t>1433 D</t>
  </si>
  <si>
    <t>1434 D</t>
  </si>
  <si>
    <t>DIMOLFIN S.A.</t>
  </si>
  <si>
    <t>1406 D</t>
  </si>
  <si>
    <t>DISTRIBUIDORA FARMACEUTICA ECUATORIANA DIFARE S.A.</t>
  </si>
  <si>
    <t>DOLTREX S.A.</t>
  </si>
  <si>
    <t>922 D</t>
  </si>
  <si>
    <t>633 D</t>
  </si>
  <si>
    <t>636 D</t>
  </si>
  <si>
    <t>637 D</t>
  </si>
  <si>
    <t>1005 D</t>
  </si>
  <si>
    <t>459 D</t>
  </si>
  <si>
    <t>641 D</t>
  </si>
  <si>
    <t>1257 D</t>
  </si>
  <si>
    <t>1508 D</t>
  </si>
  <si>
    <t>1671 D</t>
  </si>
  <si>
    <t>1064 D</t>
  </si>
  <si>
    <t>1060 D</t>
  </si>
  <si>
    <t>927 D</t>
  </si>
  <si>
    <t>ENERGYCONTROL S.A</t>
  </si>
  <si>
    <t>558 D</t>
  </si>
  <si>
    <t>629 D</t>
  </si>
  <si>
    <t>689 D</t>
  </si>
  <si>
    <t>FORMAPER S.A</t>
  </si>
  <si>
    <t>HUMANITAS S.A.</t>
  </si>
  <si>
    <t>1106 D</t>
  </si>
  <si>
    <t>IMPORT GREEN POWER TECHNOLOGY, EQUIPMENT &amp; MACHINERY ITEM S.A.</t>
  </si>
  <si>
    <t>IMPORTADORA INDUSTRIAL AGRICOLA DEL MONTE SOCIEDAD ANONIMA INMONTE</t>
  </si>
  <si>
    <t>630 D</t>
  </si>
  <si>
    <t>457 D</t>
  </si>
  <si>
    <t>INDUSTRIAS DACAR CIA LTDA</t>
  </si>
  <si>
    <t>1487 D</t>
  </si>
  <si>
    <t>INMOBILIARIA LAVIE S.A.</t>
  </si>
  <si>
    <t>1373 D</t>
  </si>
  <si>
    <t>MAREAUTO S.A.</t>
  </si>
  <si>
    <t>1139 D</t>
  </si>
  <si>
    <t>1152 D</t>
  </si>
  <si>
    <t>444 D</t>
  </si>
  <si>
    <t>577 D</t>
  </si>
  <si>
    <t>615 D</t>
  </si>
  <si>
    <t>PREDUCA S.A.</t>
  </si>
  <si>
    <t>938 D</t>
  </si>
  <si>
    <t>QUIMIPAC S.A.</t>
  </si>
  <si>
    <t>1420 D</t>
  </si>
  <si>
    <t>1028 D</t>
  </si>
  <si>
    <t>1093 D</t>
  </si>
  <si>
    <t>1008 D</t>
  </si>
  <si>
    <t>1004 D</t>
  </si>
  <si>
    <t>677 D</t>
  </si>
  <si>
    <t>676 D</t>
  </si>
  <si>
    <t>672 D</t>
  </si>
  <si>
    <t>2383 D</t>
  </si>
  <si>
    <t>1732 D</t>
  </si>
  <si>
    <t>980 D</t>
  </si>
  <si>
    <t>976 D</t>
  </si>
  <si>
    <t>965 D</t>
  </si>
  <si>
    <t>963 D</t>
  </si>
  <si>
    <t>886 D</t>
  </si>
  <si>
    <t>882 D</t>
  </si>
  <si>
    <t>871 D</t>
  </si>
  <si>
    <t>869 D</t>
  </si>
  <si>
    <t>865 D</t>
  </si>
  <si>
    <t>794 D</t>
  </si>
  <si>
    <t>790 D</t>
  </si>
  <si>
    <t>779 D</t>
  </si>
  <si>
    <t>777 D</t>
  </si>
  <si>
    <t>773 D</t>
  </si>
  <si>
    <t>699 D</t>
  </si>
  <si>
    <t>688 D</t>
  </si>
  <si>
    <t>686 D</t>
  </si>
  <si>
    <t>613 D</t>
  </si>
  <si>
    <t>609 D</t>
  </si>
  <si>
    <t>598 D</t>
  </si>
  <si>
    <t>596 D</t>
  </si>
  <si>
    <t>592 D</t>
  </si>
  <si>
    <t>521 D</t>
  </si>
  <si>
    <t>517 D</t>
  </si>
  <si>
    <t>506 D</t>
  </si>
  <si>
    <t>504 D</t>
  </si>
  <si>
    <t>500 D</t>
  </si>
  <si>
    <t>429 D</t>
  </si>
  <si>
    <t>425 D</t>
  </si>
  <si>
    <t>414 D</t>
  </si>
  <si>
    <t>412 D</t>
  </si>
  <si>
    <t>408 D</t>
  </si>
  <si>
    <t>499 D</t>
  </si>
  <si>
    <t>338 D</t>
  </si>
  <si>
    <t>413 D</t>
  </si>
  <si>
    <t>248 D</t>
  </si>
  <si>
    <t>244 D</t>
  </si>
  <si>
    <t>231 D</t>
  </si>
  <si>
    <t>156 D</t>
  </si>
  <si>
    <t>141 D</t>
  </si>
  <si>
    <t>139 D</t>
  </si>
  <si>
    <t>232 D</t>
  </si>
  <si>
    <t>43 D</t>
  </si>
  <si>
    <t>55 D</t>
  </si>
  <si>
    <t>1826 D</t>
  </si>
  <si>
    <t>1802 D</t>
  </si>
  <si>
    <t>1737 D</t>
  </si>
  <si>
    <t>1721 D</t>
  </si>
  <si>
    <t>1713 D</t>
  </si>
  <si>
    <t>1645 D</t>
  </si>
  <si>
    <t>1621 D</t>
  </si>
  <si>
    <t>1537 D</t>
  </si>
  <si>
    <t>1529 D</t>
  </si>
  <si>
    <t>1446 D</t>
  </si>
  <si>
    <t>1438 D</t>
  </si>
  <si>
    <t>1356 D</t>
  </si>
  <si>
    <t>1348 D</t>
  </si>
  <si>
    <t>1280 D</t>
  </si>
  <si>
    <t>1264 D</t>
  </si>
  <si>
    <t>1256 D</t>
  </si>
  <si>
    <t>1189 D</t>
  </si>
  <si>
    <t>1173 D</t>
  </si>
  <si>
    <t>1082 D</t>
  </si>
  <si>
    <t>991 D</t>
  </si>
  <si>
    <t>983 D</t>
  </si>
  <si>
    <t>916 D</t>
  </si>
  <si>
    <t>892 D</t>
  </si>
  <si>
    <t>822 D</t>
  </si>
  <si>
    <t>806 D</t>
  </si>
  <si>
    <t>798 D</t>
  </si>
  <si>
    <t>706 D</t>
  </si>
  <si>
    <t>643 D</t>
  </si>
  <si>
    <t>619 D</t>
  </si>
  <si>
    <t>549 D</t>
  </si>
  <si>
    <t>533 D</t>
  </si>
  <si>
    <t>525 D</t>
  </si>
  <si>
    <t>441 D</t>
  </si>
  <si>
    <t>433 D</t>
  </si>
  <si>
    <t>795 D</t>
  </si>
  <si>
    <t>341 D</t>
  </si>
  <si>
    <t>616 D</t>
  </si>
  <si>
    <t>260 D</t>
  </si>
  <si>
    <t>252 D</t>
  </si>
  <si>
    <t>68 D</t>
  </si>
  <si>
    <t>508 D</t>
  </si>
  <si>
    <t>1815 D</t>
  </si>
  <si>
    <t>1728 D</t>
  </si>
  <si>
    <t>1726 D</t>
  </si>
  <si>
    <t>1634 D</t>
  </si>
  <si>
    <t>1632 D</t>
  </si>
  <si>
    <t>1542 D</t>
  </si>
  <si>
    <t>1540 D</t>
  </si>
  <si>
    <t>1536 D</t>
  </si>
  <si>
    <t>1450 D</t>
  </si>
  <si>
    <t>1444 D</t>
  </si>
  <si>
    <t>1361 D</t>
  </si>
  <si>
    <t>1355 D</t>
  </si>
  <si>
    <t>1267 D</t>
  </si>
  <si>
    <t>1263 D</t>
  </si>
  <si>
    <t>1177 D</t>
  </si>
  <si>
    <t>1175 D</t>
  </si>
  <si>
    <t>1171 D</t>
  </si>
  <si>
    <t>995 D</t>
  </si>
  <si>
    <t>989 D</t>
  </si>
  <si>
    <t>903 D</t>
  </si>
  <si>
    <t>901 D</t>
  </si>
  <si>
    <t>897 D</t>
  </si>
  <si>
    <t>809 D</t>
  </si>
  <si>
    <t>805 D</t>
  </si>
  <si>
    <t>720 D</t>
  </si>
  <si>
    <t>628 D</t>
  </si>
  <si>
    <t>624 D</t>
  </si>
  <si>
    <t>538 D</t>
  </si>
  <si>
    <t>536 D</t>
  </si>
  <si>
    <t>532 D</t>
  </si>
  <si>
    <t>447 D</t>
  </si>
  <si>
    <t>445 D</t>
  </si>
  <si>
    <t>531 D</t>
  </si>
  <si>
    <t>265 D</t>
  </si>
  <si>
    <t>263 D</t>
  </si>
  <si>
    <t>259 D</t>
  </si>
  <si>
    <t>439 D</t>
  </si>
  <si>
    <t>82 D</t>
  </si>
  <si>
    <t>1364 D</t>
  </si>
  <si>
    <t>1271 D</t>
  </si>
  <si>
    <t>1180 D</t>
  </si>
  <si>
    <t>1179 D</t>
  </si>
  <si>
    <t>1088 D</t>
  </si>
  <si>
    <t>998 D</t>
  </si>
  <si>
    <t>997 D</t>
  </si>
  <si>
    <t>906 D</t>
  </si>
  <si>
    <t>816 D</t>
  </si>
  <si>
    <t>635 D</t>
  </si>
  <si>
    <t>544 D</t>
  </si>
  <si>
    <t>914 D</t>
  </si>
  <si>
    <t>818 D</t>
  </si>
  <si>
    <t>545 D</t>
  </si>
  <si>
    <t>453 D</t>
  </si>
  <si>
    <t>367 D</t>
  </si>
  <si>
    <t>440 D</t>
  </si>
  <si>
    <t>TUBERIAS PACIFICO S.A. TUPASA</t>
  </si>
  <si>
    <t>2358 D</t>
  </si>
  <si>
    <t>2266 D</t>
  </si>
  <si>
    <t>2175 D</t>
  </si>
  <si>
    <t>2085 D</t>
  </si>
  <si>
    <t>1993 D</t>
  </si>
  <si>
    <t>1901 D</t>
  </si>
  <si>
    <t>1445 D</t>
  </si>
  <si>
    <t>1172 D</t>
  </si>
  <si>
    <t>1081 D</t>
  </si>
  <si>
    <t>899 D</t>
  </si>
  <si>
    <t>626 D</t>
  </si>
  <si>
    <t>ALMACENES BOYACA S.A.</t>
  </si>
  <si>
    <t>223 D</t>
  </si>
  <si>
    <t>179 D</t>
  </si>
  <si>
    <t>277 D</t>
  </si>
  <si>
    <t>59 D</t>
  </si>
  <si>
    <t>COMPUTRONSA S.A.</t>
  </si>
  <si>
    <t>58 D</t>
  </si>
  <si>
    <t>57 D</t>
  </si>
  <si>
    <t>DIPAC MANTA S.A.</t>
  </si>
  <si>
    <t>316 D</t>
  </si>
  <si>
    <t>220 D</t>
  </si>
  <si>
    <t>137 D</t>
  </si>
  <si>
    <t>318 D</t>
  </si>
  <si>
    <t>237 D</t>
  </si>
  <si>
    <t>146 D</t>
  </si>
  <si>
    <t>138 D</t>
  </si>
  <si>
    <t>238 D</t>
  </si>
  <si>
    <t>221 D</t>
  </si>
  <si>
    <t>169 D</t>
  </si>
  <si>
    <t>GALARMOBIL S.A.</t>
  </si>
  <si>
    <t>188 D</t>
  </si>
  <si>
    <t>130 D</t>
  </si>
  <si>
    <t>101 D</t>
  </si>
  <si>
    <t>127 D</t>
  </si>
  <si>
    <t>NOVACREDIT S.A.</t>
  </si>
  <si>
    <t>218 D</t>
  </si>
  <si>
    <t>229 D</t>
  </si>
  <si>
    <t>4 D</t>
  </si>
  <si>
    <t>298 D</t>
  </si>
  <si>
    <t>293 D</t>
  </si>
  <si>
    <t>70 D</t>
  </si>
  <si>
    <t>284 D</t>
  </si>
  <si>
    <t>192 D</t>
  </si>
  <si>
    <t>22 D</t>
  </si>
  <si>
    <t>207 D</t>
  </si>
  <si>
    <t>104 D</t>
  </si>
  <si>
    <t>FIDEICOMISO TITULARIZACION CARTERA CREDITO RETAIL I</t>
  </si>
  <si>
    <t>FIDEICOMISO TITULARIZACIÓN CARTERA AUTOMOTRIZ MUTUALISTA PICHINCHA 2</t>
  </si>
  <si>
    <t>573 D</t>
  </si>
  <si>
    <t>585 D</t>
  </si>
  <si>
    <t>FIDEICOMISO TITULARIZACIÓN DE FLUJOS FUTUROS DE FONDOS VIA NATURA</t>
  </si>
  <si>
    <t>1627 D</t>
  </si>
  <si>
    <t>1626 D</t>
  </si>
  <si>
    <t>1625 D</t>
  </si>
  <si>
    <t>OCTAVA TITULARIZACIÓN CARTERA COMERCIAL-IASA</t>
  </si>
  <si>
    <t>601 D</t>
  </si>
  <si>
    <t>REPORTO</t>
  </si>
  <si>
    <t>BOLSA DE VALORES DE QUITO BVQ SOCIEDAD ANÓNIMA</t>
  </si>
  <si>
    <t>147 D</t>
  </si>
  <si>
    <t>41 D</t>
  </si>
  <si>
    <t>FIDEICOMISO HOTEL CIUDAD DEL RIO</t>
  </si>
  <si>
    <t>FIDEICOMISO MERCANTIL GM HOTEL</t>
  </si>
  <si>
    <t>FIDEICOMISO TITULARIZACIÓN OMNI HOSPITAL</t>
  </si>
  <si>
    <t>CONJUNTO CLINICO NACIONAL CONCLINA S.A.</t>
  </si>
  <si>
    <t>BEVERAGE BRAND &amp; PATENTS COMPANY BBPC S.A</t>
  </si>
  <si>
    <t>HOLCIM ECUADOR S.A.</t>
  </si>
  <si>
    <t>CRISTALERIA DEL ECUADOR S.A. CRIDESA</t>
  </si>
  <si>
    <t>SIEMPREVERDE S.A</t>
  </si>
  <si>
    <t>BIENES RAÍCES E INVERSIONES DE CAPITAL BRIKAPITAL S.A.</t>
  </si>
  <si>
    <t>TECAFORTUNA S.A.</t>
  </si>
  <si>
    <t>VERDETEKA S.A</t>
  </si>
  <si>
    <t>ACCIONES PREFERIDAS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</si>
</sst>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Segoe UI"/>
      <family val="2"/>
    </font>
    <font>
      <sz val="22"/>
      <name val="Poppins"/>
    </font>
    <font>
      <sz val="10"/>
      <color theme="0"/>
      <name val="Arial"/>
      <family val="2"/>
    </font>
    <font>
      <sz val="9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6" fillId="0" borderId="0"/>
  </cellStyleXfs>
  <cellXfs count="484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0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2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0" fontId="59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3" fillId="0" borderId="0" xfId="1" applyFont="1"/>
    <xf numFmtId="0" fontId="64" fillId="2" borderId="0" xfId="1" applyFont="1" applyFill="1" applyAlignment="1">
      <alignment horizontal="left"/>
    </xf>
    <xf numFmtId="166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3" fillId="2" borderId="0" xfId="1" applyFont="1" applyFill="1"/>
    <xf numFmtId="3" fontId="63" fillId="2" borderId="0" xfId="1" applyNumberFormat="1" applyFont="1" applyFill="1" applyAlignment="1">
      <alignment horizontal="right"/>
    </xf>
    <xf numFmtId="9" fontId="63" fillId="0" borderId="0" xfId="1" applyNumberFormat="1" applyFont="1"/>
    <xf numFmtId="0" fontId="63" fillId="2" borderId="0" xfId="1" applyFont="1" applyFill="1" applyAlignment="1">
      <alignment horizontal="right"/>
    </xf>
    <xf numFmtId="166" fontId="63" fillId="2" borderId="0" xfId="5" applyNumberFormat="1" applyFont="1" applyFill="1"/>
    <xf numFmtId="3" fontId="63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5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8" fillId="0" borderId="0" xfId="6" applyFont="1" applyAlignment="1">
      <alignment horizontal="left" vertical="center"/>
    </xf>
    <xf numFmtId="0" fontId="69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1" fillId="0" borderId="18" xfId="6" applyFont="1" applyBorder="1" applyAlignment="1">
      <alignment vertical="center"/>
    </xf>
    <xf numFmtId="0" fontId="71" fillId="0" borderId="18" xfId="6" applyFont="1" applyBorder="1" applyAlignment="1">
      <alignment horizontal="left" vertical="center"/>
    </xf>
    <xf numFmtId="4" fontId="71" fillId="0" borderId="18" xfId="6" applyNumberFormat="1" applyFont="1" applyBorder="1" applyAlignment="1">
      <alignment horizontal="right" vertical="center"/>
    </xf>
    <xf numFmtId="10" fontId="71" fillId="0" borderId="18" xfId="6" applyNumberFormat="1" applyFont="1" applyBorder="1" applyAlignment="1">
      <alignment horizontal="right" vertical="center"/>
    </xf>
    <xf numFmtId="3" fontId="71" fillId="0" borderId="18" xfId="6" applyNumberFormat="1" applyFont="1" applyBorder="1" applyAlignment="1">
      <alignment horizontal="center" vertical="center"/>
    </xf>
    <xf numFmtId="0" fontId="72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3" fillId="0" borderId="0" xfId="6" applyNumberFormat="1" applyFont="1" applyAlignment="1">
      <alignment horizontal="right" vertical="center"/>
    </xf>
    <xf numFmtId="10" fontId="73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4" fillId="0" borderId="0" xfId="6" applyFont="1" applyAlignment="1">
      <alignment vertical="center"/>
    </xf>
    <xf numFmtId="0" fontId="75" fillId="0" borderId="0" xfId="6" applyFont="1" applyAlignment="1">
      <alignment vertical="center"/>
    </xf>
    <xf numFmtId="0" fontId="75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6" fillId="0" borderId="0" xfId="1" applyFont="1" applyAlignment="1">
      <alignment horizontal="left" vertical="center"/>
    </xf>
    <xf numFmtId="10" fontId="65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7" fillId="0" borderId="0" xfId="1" applyFont="1"/>
    <xf numFmtId="0" fontId="78" fillId="0" borderId="0" xfId="1" applyFont="1"/>
    <xf numFmtId="0" fontId="78" fillId="2" borderId="0" xfId="1" applyFont="1" applyFill="1"/>
    <xf numFmtId="0" fontId="78" fillId="2" borderId="0" xfId="1" applyFont="1" applyFill="1" applyAlignment="1">
      <alignment horizontal="right"/>
    </xf>
    <xf numFmtId="0" fontId="79" fillId="2" borderId="0" xfId="1" applyFont="1" applyFill="1" applyAlignment="1">
      <alignment horizontal="left"/>
    </xf>
    <xf numFmtId="166" fontId="78" fillId="2" borderId="0" xfId="5" applyNumberFormat="1" applyFont="1" applyFill="1" applyAlignment="1">
      <alignment horizontal="right"/>
    </xf>
    <xf numFmtId="10" fontId="78" fillId="0" borderId="0" xfId="3" applyNumberFormat="1" applyFont="1"/>
    <xf numFmtId="3" fontId="63" fillId="0" borderId="0" xfId="1" applyNumberFormat="1" applyFont="1"/>
    <xf numFmtId="0" fontId="63" fillId="0" borderId="0" xfId="3" applyNumberFormat="1" applyFont="1"/>
    <xf numFmtId="173" fontId="80" fillId="0" borderId="0" xfId="1" applyNumberFormat="1" applyFont="1"/>
    <xf numFmtId="3" fontId="81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2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4" fillId="0" borderId="1" xfId="0" applyFont="1" applyBorder="1"/>
    <xf numFmtId="0" fontId="84" fillId="0" borderId="2" xfId="0" applyFont="1" applyBorder="1" applyAlignment="1">
      <alignment horizontal="center"/>
    </xf>
    <xf numFmtId="0" fontId="83" fillId="0" borderId="1" xfId="0" applyFont="1" applyBorder="1"/>
    <xf numFmtId="0" fontId="83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0" fontId="85" fillId="0" borderId="3" xfId="0" applyFont="1" applyBorder="1"/>
    <xf numFmtId="0" fontId="85" fillId="0" borderId="4" xfId="0" applyFont="1" applyBorder="1" applyAlignment="1">
      <alignment horizontal="center"/>
    </xf>
    <xf numFmtId="172" fontId="85" fillId="0" borderId="4" xfId="0" applyNumberFormat="1" applyFont="1" applyBorder="1"/>
    <xf numFmtId="0" fontId="85" fillId="0" borderId="4" xfId="0" applyFont="1" applyBorder="1" applyAlignment="1">
      <alignment horizontal="right"/>
    </xf>
    <xf numFmtId="4" fontId="85" fillId="0" borderId="4" xfId="0" applyNumberFormat="1" applyFont="1" applyBorder="1"/>
    <xf numFmtId="0" fontId="85" fillId="0" borderId="5" xfId="0" applyFont="1" applyBorder="1" applyAlignment="1">
      <alignment horizont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67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10" fontId="86" fillId="0" borderId="1" xfId="10" applyNumberFormat="1" applyFont="1" applyBorder="1" applyAlignment="1">
      <alignment vertical="center"/>
    </xf>
    <xf numFmtId="3" fontId="49" fillId="0" borderId="0" xfId="1" applyNumberFormat="1" applyFont="1" applyAlignment="1">
      <alignment vertical="center"/>
    </xf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0" fontId="87" fillId="0" borderId="0" xfId="1" applyFont="1" applyAlignment="1">
      <alignment vertical="center"/>
    </xf>
    <xf numFmtId="0" fontId="87" fillId="2" borderId="0" xfId="1" applyFont="1" applyFill="1" applyAlignment="1">
      <alignment vertical="center"/>
    </xf>
    <xf numFmtId="3" fontId="87" fillId="2" borderId="0" xfId="1" applyNumberFormat="1" applyFont="1" applyFill="1" applyAlignment="1">
      <alignment vertical="center"/>
    </xf>
    <xf numFmtId="0" fontId="88" fillId="2" borderId="0" xfId="1" applyFont="1" applyFill="1" applyAlignment="1">
      <alignment horizontal="left" vertical="center"/>
    </xf>
    <xf numFmtId="10" fontId="87" fillId="2" borderId="0" xfId="3" applyNumberFormat="1" applyFont="1" applyFill="1" applyAlignment="1">
      <alignment vertical="center"/>
    </xf>
    <xf numFmtId="3" fontId="87" fillId="0" borderId="0" xfId="1" applyNumberFormat="1" applyFont="1" applyAlignment="1">
      <alignment vertical="center"/>
    </xf>
    <xf numFmtId="0" fontId="88" fillId="0" borderId="0" xfId="1" applyFont="1" applyAlignment="1">
      <alignment horizontal="left" vertical="center"/>
    </xf>
    <xf numFmtId="3" fontId="88" fillId="0" borderId="0" xfId="1" applyNumberFormat="1" applyFont="1" applyAlignment="1">
      <alignment horizontal="left" vertical="center"/>
    </xf>
    <xf numFmtId="0" fontId="83" fillId="0" borderId="6" xfId="0" applyFont="1" applyBorder="1"/>
    <xf numFmtId="0" fontId="83" fillId="0" borderId="7" xfId="0" applyFont="1" applyBorder="1"/>
    <xf numFmtId="172" fontId="83" fillId="0" borderId="7" xfId="0" applyNumberFormat="1" applyFont="1" applyBorder="1"/>
    <xf numFmtId="0" fontId="83" fillId="0" borderId="7" xfId="0" applyFont="1" applyBorder="1" applyAlignment="1">
      <alignment horizontal="center"/>
    </xf>
    <xf numFmtId="4" fontId="83" fillId="0" borderId="7" xfId="0" applyNumberFormat="1" applyFont="1" applyBorder="1"/>
    <xf numFmtId="0" fontId="83" fillId="0" borderId="8" xfId="0" applyFont="1" applyBorder="1" applyAlignment="1">
      <alignment horizontal="center"/>
    </xf>
    <xf numFmtId="0" fontId="84" fillId="0" borderId="0" xfId="0" applyFont="1"/>
    <xf numFmtId="172" fontId="84" fillId="0" borderId="0" xfId="0" applyNumberFormat="1" applyFont="1"/>
    <xf numFmtId="0" fontId="84" fillId="0" borderId="0" xfId="0" applyFont="1" applyAlignment="1">
      <alignment horizontal="center"/>
    </xf>
    <xf numFmtId="4" fontId="84" fillId="0" borderId="0" xfId="0" applyNumberFormat="1" applyFont="1"/>
    <xf numFmtId="0" fontId="83" fillId="0" borderId="0" xfId="0" applyFont="1"/>
    <xf numFmtId="172" fontId="83" fillId="0" borderId="0" xfId="0" applyNumberFormat="1" applyFont="1"/>
    <xf numFmtId="0" fontId="83" fillId="0" borderId="0" xfId="0" applyFont="1" applyAlignment="1">
      <alignment horizontal="center"/>
    </xf>
    <xf numFmtId="4" fontId="83" fillId="0" borderId="0" xfId="0" applyNumberFormat="1" applyFont="1"/>
    <xf numFmtId="0" fontId="36" fillId="0" borderId="3" xfId="7" applyFont="1" applyBorder="1" applyAlignment="1">
      <alignment vertical="center"/>
    </xf>
    <xf numFmtId="171" fontId="36" fillId="0" borderId="4" xfId="7" applyNumberFormat="1" applyFont="1" applyBorder="1" applyAlignment="1">
      <alignment vertical="center"/>
    </xf>
    <xf numFmtId="171" fontId="36" fillId="0" borderId="4" xfId="7" applyNumberFormat="1" applyFont="1" applyBorder="1" applyAlignment="1">
      <alignment horizontal="center" vertical="center"/>
    </xf>
    <xf numFmtId="0" fontId="36" fillId="0" borderId="4" xfId="7" applyFont="1" applyBorder="1" applyAlignment="1">
      <alignment horizontal="center" vertical="center"/>
    </xf>
    <xf numFmtId="3" fontId="36" fillId="0" borderId="4" xfId="7" applyNumberFormat="1" applyFont="1" applyBorder="1" applyAlignment="1">
      <alignment vertical="center"/>
    </xf>
    <xf numFmtId="4" fontId="36" fillId="0" borderId="4" xfId="7" applyNumberFormat="1" applyFont="1" applyBorder="1" applyAlignment="1">
      <alignment vertical="center"/>
    </xf>
    <xf numFmtId="3" fontId="36" fillId="0" borderId="5" xfId="7" applyNumberFormat="1" applyFont="1" applyBorder="1" applyAlignment="1">
      <alignment horizontal="center" vertical="center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70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Bonos del Estado</c:v>
                </c:pt>
                <c:pt idx="3">
                  <c:v>Depositos a Plazo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850843776.85000002</c:v>
                </c:pt>
                <c:pt idx="1">
                  <c:v>774721788.19999993</c:v>
                </c:pt>
                <c:pt idx="2">
                  <c:v>550310235.0999999</c:v>
                </c:pt>
                <c:pt idx="3">
                  <c:v>537725169.52999997</c:v>
                </c:pt>
                <c:pt idx="4">
                  <c:v>381527726.16999984</c:v>
                </c:pt>
                <c:pt idx="5">
                  <c:v>349165937.32999992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1032438016.72</c:v>
                </c:pt>
                <c:pt idx="1">
                  <c:v>797431361.36000001</c:v>
                </c:pt>
                <c:pt idx="2">
                  <c:v>726934576.90999496</c:v>
                </c:pt>
                <c:pt idx="3">
                  <c:v>201139832.66999999</c:v>
                </c:pt>
                <c:pt idx="4">
                  <c:v>170725357.53</c:v>
                </c:pt>
                <c:pt idx="5">
                  <c:v>240911610.44000006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3433530697.8500004</c:v>
                </c:pt>
                <c:pt idx="1">
                  <c:v>3751106984.0700002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Enero-Mayo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3444294633.1800003</c:v>
                </c:pt>
                <c:pt idx="1">
                  <c:v>3786204332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10763935.33</c:v>
                </c:pt>
                <c:pt idx="1">
                  <c:v>35097347.93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4.0102613480776136E-2"/>
                  <c:y val="-0.146566724320524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8.6640704570627877E-2"/>
                  <c:y val="0.1755906822732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1791640163.3105755</c:v>
                </c:pt>
                <c:pt idx="1">
                  <c:v>1941855509.7669291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8.758260093575114E-2"/>
                  <c:y val="0.128340444290504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1802404098.6405754</c:v>
                </c:pt>
                <c:pt idx="1">
                  <c:v>1976952857.6969292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10763935.33</c:v>
                </c:pt>
                <c:pt idx="1">
                  <c:v>35097347.93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1078669.8399999999</c:v>
                </c:pt>
                <c:pt idx="1">
                  <c:v>595863299.17000008</c:v>
                </c:pt>
                <c:pt idx="2">
                  <c:v>596941969.01000011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6905280.5899999989</c:v>
                </c:pt>
                <c:pt idx="1">
                  <c:v>788940018.74999988</c:v>
                </c:pt>
                <c:pt idx="2">
                  <c:v>795845299.33999991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1078669.8399999999</c:v>
                </c:pt>
                <c:pt idx="1">
                  <c:v>315876878.69057554</c:v>
                </c:pt>
                <c:pt idx="2">
                  <c:v>316955548.53057551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6905280.5899999989</c:v>
                </c:pt>
                <c:pt idx="1">
                  <c:v>411875128.77347916</c:v>
                </c:pt>
                <c:pt idx="2">
                  <c:v>418780409.36347914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MAYO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Enero-Mayo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293594</xdr:colOff>
      <xdr:row>38</xdr:row>
      <xdr:rowOff>99191</xdr:rowOff>
    </xdr:from>
    <xdr:to>
      <xdr:col>8</xdr:col>
      <xdr:colOff>421341</xdr:colOff>
      <xdr:row>61</xdr:row>
      <xdr:rowOff>130735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508747" y="8490156"/>
          <a:ext cx="10239935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9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Enero-Mayo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0.02365</cdr:x>
      <cdr:y>0</cdr:y>
    </cdr:from>
    <cdr:to>
      <cdr:x>0.98257</cdr:x>
      <cdr:y>0.20739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01" y="0"/>
          <a:ext cx="3292421" cy="717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0" i="0" baseline="0">
              <a:effectLst/>
              <a:latin typeface="+mn-lt"/>
              <a:ea typeface="+mn-ea"/>
              <a:cs typeface="+mn-cs"/>
            </a:rPr>
            <a:t>Enero-Mayo 2025</a:t>
          </a:r>
          <a:endParaRPr lang="es-EC" sz="9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Advfinsa, Plusbursátil, Masvalores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B6A89245-8A97-41FC-B533-CBA724121BBF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acumulado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CE3590-F06A-4E0F-B8BA-075BAD6B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1126A03E-EFDF-40F4-827C-FBBA28BA4A9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06098155-3628-420E-8644-83C4BFAB8FC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55" zoomScaleNormal="55" workbookViewId="0">
      <selection activeCell="C15" sqref="C15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51" t="s">
        <v>479</v>
      </c>
      <c r="C1" s="452"/>
      <c r="D1" s="48"/>
      <c r="E1" s="48"/>
      <c r="F1" s="48"/>
      <c r="G1" s="65"/>
    </row>
    <row r="2" spans="1:13" ht="9.75" customHeight="1" x14ac:dyDescent="0.3">
      <c r="B2" s="453" t="s">
        <v>0</v>
      </c>
      <c r="C2" s="454"/>
      <c r="D2" s="454"/>
      <c r="E2" s="454"/>
      <c r="F2" s="454"/>
      <c r="G2" s="455"/>
    </row>
    <row r="3" spans="1:13" s="8" customFormat="1" ht="23.25" customHeight="1" x14ac:dyDescent="0.3">
      <c r="B3" s="453"/>
      <c r="C3" s="454"/>
      <c r="D3" s="454"/>
      <c r="E3" s="454"/>
      <c r="F3" s="454"/>
      <c r="G3" s="455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56" t="s">
        <v>481</v>
      </c>
      <c r="C4" s="457"/>
      <c r="D4" s="457"/>
      <c r="E4" s="457"/>
      <c r="F4" s="457"/>
      <c r="G4" s="458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59"/>
      <c r="C5" s="460"/>
      <c r="D5" s="460"/>
      <c r="E5" s="460"/>
      <c r="F5" s="460"/>
      <c r="G5" s="461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48" t="s">
        <v>1</v>
      </c>
      <c r="C7" s="449"/>
      <c r="D7" s="449"/>
      <c r="E7" s="449"/>
      <c r="F7" s="449"/>
      <c r="G7" s="450"/>
      <c r="H7" s="11"/>
      <c r="I7" s="7"/>
      <c r="J7" s="7"/>
      <c r="K7" s="7"/>
      <c r="L7" s="7"/>
      <c r="M7" s="7"/>
    </row>
    <row r="8" spans="1:13" s="8" customFormat="1" x14ac:dyDescent="0.3">
      <c r="A8" s="49"/>
      <c r="B8" s="448" t="s">
        <v>2</v>
      </c>
      <c r="C8" s="449"/>
      <c r="D8" s="449"/>
      <c r="E8" s="449"/>
      <c r="F8" s="449"/>
      <c r="G8" s="450"/>
      <c r="H8" s="11"/>
      <c r="I8" s="7"/>
      <c r="J8" s="7"/>
      <c r="K8" s="7"/>
      <c r="L8" s="7"/>
      <c r="M8" s="7"/>
    </row>
    <row r="9" spans="1:13" s="8" customFormat="1" x14ac:dyDescent="0.3">
      <c r="A9" s="49"/>
      <c r="B9" s="448" t="s">
        <v>480</v>
      </c>
      <c r="C9" s="449"/>
      <c r="D9" s="449"/>
      <c r="E9" s="449"/>
      <c r="F9" s="449"/>
      <c r="G9" s="450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45" t="s">
        <v>3</v>
      </c>
      <c r="C10" s="446"/>
      <c r="D10" s="446"/>
      <c r="E10" s="446"/>
      <c r="F10" s="446"/>
      <c r="G10" s="447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1078669.8399999999</v>
      </c>
      <c r="D14" s="61">
        <v>6905280.5899999989</v>
      </c>
      <c r="E14" s="62"/>
      <c r="F14" s="63">
        <f>SUM(C14:E14)</f>
        <v>7983950.4299999988</v>
      </c>
      <c r="G14" s="197">
        <f>+C14/F14</f>
        <v>0.13510477669636534</v>
      </c>
      <c r="H14" s="409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f>C16-C14</f>
        <v>595863299.17000008</v>
      </c>
      <c r="D15" s="61">
        <f>D16-D14</f>
        <v>788940018.74999988</v>
      </c>
      <c r="E15" s="63"/>
      <c r="F15" s="63">
        <f>SUM(C15:E15)</f>
        <v>1384803317.9200001</v>
      </c>
      <c r="G15" s="197">
        <f>+C15/F15</f>
        <v>0.43028731333847298</v>
      </c>
      <c r="H15" s="409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v>596941969.01000011</v>
      </c>
      <c r="D16" s="61">
        <v>795845299.33999991</v>
      </c>
      <c r="E16" s="61"/>
      <c r="F16" s="63">
        <f>SUM(F14:F15)</f>
        <v>1392787268.3500001</v>
      </c>
      <c r="G16" s="197">
        <f>+C16/F16</f>
        <v>0.4285952223825123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2.8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1078669.8399999999</v>
      </c>
      <c r="K24" s="192">
        <f>D14</f>
        <v>6905280.5899999989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595863299.17000008</v>
      </c>
      <c r="K25" s="192">
        <f t="shared" si="0"/>
        <v>788940018.74999988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596941969.01000011</v>
      </c>
      <c r="K26" s="192">
        <f t="shared" si="0"/>
        <v>795845299.33999991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48" t="s">
        <v>16</v>
      </c>
      <c r="C35" s="449"/>
      <c r="D35" s="449"/>
      <c r="E35" s="449"/>
      <c r="F35" s="449"/>
      <c r="G35" s="450"/>
      <c r="H35" s="6"/>
      <c r="I35" s="7"/>
      <c r="J35" s="20"/>
      <c r="K35" s="7"/>
      <c r="L35" s="7"/>
      <c r="M35" s="7"/>
    </row>
    <row r="36" spans="2:13" s="8" customFormat="1" x14ac:dyDescent="0.3">
      <c r="B36" s="448" t="s">
        <v>2</v>
      </c>
      <c r="C36" s="449"/>
      <c r="D36" s="449"/>
      <c r="E36" s="449"/>
      <c r="F36" s="449"/>
      <c r="G36" s="450"/>
      <c r="H36" s="6"/>
      <c r="I36" s="7"/>
      <c r="J36" s="7"/>
      <c r="K36" s="7"/>
      <c r="L36" s="7"/>
      <c r="M36" s="7"/>
    </row>
    <row r="37" spans="2:13" s="8" customFormat="1" x14ac:dyDescent="0.3">
      <c r="B37" s="448" t="str">
        <f>B9</f>
        <v>EN MAYO DE 2025</v>
      </c>
      <c r="C37" s="449"/>
      <c r="D37" s="449"/>
      <c r="E37" s="449"/>
      <c r="F37" s="449"/>
      <c r="G37" s="450"/>
      <c r="H37" s="6"/>
      <c r="I37" s="7"/>
      <c r="J37" s="7"/>
      <c r="K37" s="7"/>
      <c r="L37" s="7"/>
      <c r="M37" s="7"/>
    </row>
    <row r="38" spans="2:13" s="8" customFormat="1" x14ac:dyDescent="0.3">
      <c r="B38" s="445" t="s">
        <v>17</v>
      </c>
      <c r="C38" s="446"/>
      <c r="D38" s="446"/>
      <c r="E38" s="446"/>
      <c r="F38" s="446"/>
      <c r="G38" s="447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1078669.8399999999</v>
      </c>
      <c r="D42" s="100">
        <f>+D14</f>
        <v>6905280.5899999989</v>
      </c>
      <c r="E42" s="101"/>
      <c r="F42" s="102">
        <f>SUM(C42:E42)</f>
        <v>7983950.4299999988</v>
      </c>
      <c r="G42" s="103">
        <f>C42/F42</f>
        <v>0.13510477669636534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f>+C44-C42</f>
        <v>315876878.69057554</v>
      </c>
      <c r="D43" s="100">
        <f>+D44-D42</f>
        <v>411875128.77347916</v>
      </c>
      <c r="E43" s="102"/>
      <c r="F43" s="102">
        <f>SUM(C43:E43)</f>
        <v>727752007.4640547</v>
      </c>
      <c r="G43" s="103">
        <f>C43/F43</f>
        <v>0.43404466830849298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v>316955548.53057551</v>
      </c>
      <c r="D44" s="100">
        <v>418780409.36347914</v>
      </c>
      <c r="E44" s="100"/>
      <c r="F44" s="102">
        <f>SUM(F42:F43)</f>
        <v>735735957.89405465</v>
      </c>
      <c r="G44" s="103">
        <f>C44/F44</f>
        <v>0.43080067669632216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1078669.8399999999</v>
      </c>
      <c r="K52" s="192">
        <f>D42</f>
        <v>6905280.5899999989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315876878.69057554</v>
      </c>
      <c r="K53" s="192">
        <f t="shared" si="1"/>
        <v>411875128.77347916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316955548.53057551</v>
      </c>
      <c r="K54" s="192">
        <f t="shared" si="1"/>
        <v>418780409.36347914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55" zoomScaleNormal="55" workbookViewId="0"/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81" t="s">
        <v>182</v>
      </c>
      <c r="B1" s="464" t="s">
        <v>483</v>
      </c>
      <c r="C1" s="452"/>
      <c r="D1" s="48"/>
    </row>
    <row r="2" spans="1:8" ht="39.75" customHeight="1" x14ac:dyDescent="0.3">
      <c r="B2" s="462" t="s">
        <v>365</v>
      </c>
      <c r="C2" s="462"/>
      <c r="D2" s="462"/>
      <c r="E2" s="462"/>
    </row>
    <row r="3" spans="1:8" s="7" customFormat="1" ht="51" customHeight="1" x14ac:dyDescent="0.3">
      <c r="B3" s="463" t="s">
        <v>485</v>
      </c>
      <c r="C3" s="463"/>
      <c r="D3" s="463"/>
      <c r="E3" s="463"/>
    </row>
    <row r="4" spans="1:8" s="7" customFormat="1" ht="87.75" customHeight="1" x14ac:dyDescent="0.3">
      <c r="B4" s="463"/>
      <c r="C4" s="463"/>
      <c r="D4" s="463"/>
      <c r="E4" s="463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2024</v>
      </c>
      <c r="D6" s="151">
        <v>2025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3169580755.6299958</v>
      </c>
      <c r="D7" s="158">
        <v>3444294633.179997</v>
      </c>
      <c r="E7" s="159">
        <f>(D7-C7)/C7</f>
        <v>8.6671991891053166E-2</v>
      </c>
    </row>
    <row r="8" spans="1:8" s="40" customFormat="1" ht="28.5" customHeight="1" x14ac:dyDescent="0.3">
      <c r="B8" s="157" t="s">
        <v>28</v>
      </c>
      <c r="C8" s="158">
        <v>30476738.034903806</v>
      </c>
      <c r="D8" s="158">
        <f>D7/D18</f>
        <v>34442946.331799969</v>
      </c>
      <c r="E8" s="159">
        <f t="shared" ref="E8:E17" si="0">(D8-C8)/C8</f>
        <v>0.13013887156669526</v>
      </c>
    </row>
    <row r="9" spans="1:8" s="40" customFormat="1" ht="28.5" customHeight="1" x14ac:dyDescent="0.3">
      <c r="B9" s="157" t="s">
        <v>29</v>
      </c>
      <c r="C9" s="158">
        <v>1250104559.2465234</v>
      </c>
      <c r="D9" s="158">
        <v>1802404098.6405754</v>
      </c>
      <c r="E9" s="159">
        <f t="shared" si="0"/>
        <v>0.44180267587132072</v>
      </c>
    </row>
    <row r="10" spans="1:8" s="40" customFormat="1" ht="28.5" customHeight="1" x14ac:dyDescent="0.3">
      <c r="B10" s="157" t="s">
        <v>30</v>
      </c>
      <c r="C10" s="158">
        <v>3167276579.8599958</v>
      </c>
      <c r="D10" s="158">
        <f>D7-D11</f>
        <v>3433530697.849997</v>
      </c>
      <c r="E10" s="159">
        <f t="shared" si="0"/>
        <v>8.4064056698758688E-2</v>
      </c>
      <c r="G10" s="199"/>
    </row>
    <row r="11" spans="1:8" s="40" customFormat="1" ht="28.5" customHeight="1" x14ac:dyDescent="0.3">
      <c r="B11" s="157" t="s">
        <v>31</v>
      </c>
      <c r="C11" s="158">
        <v>2304175.7700000009</v>
      </c>
      <c r="D11" s="158">
        <v>10763935.33</v>
      </c>
      <c r="E11" s="159">
        <f t="shared" si="0"/>
        <v>3.6714905477892406</v>
      </c>
    </row>
    <row r="12" spans="1:8" s="40" customFormat="1" ht="28.5" customHeight="1" x14ac:dyDescent="0.3">
      <c r="B12" s="157" t="s">
        <v>32</v>
      </c>
      <c r="C12" s="158">
        <v>1132504998.0699952</v>
      </c>
      <c r="D12" s="158">
        <v>1193892391.1799965</v>
      </c>
      <c r="E12" s="159">
        <f t="shared" si="0"/>
        <v>5.4204964406000124E-2</v>
      </c>
      <c r="F12" s="305"/>
      <c r="G12" s="202"/>
      <c r="H12" s="305"/>
    </row>
    <row r="13" spans="1:8" s="40" customFormat="1" ht="28.5" customHeight="1" x14ac:dyDescent="0.3">
      <c r="B13" s="157" t="s">
        <v>33</v>
      </c>
      <c r="C13" s="158">
        <v>2037075757.5600007</v>
      </c>
      <c r="D13" s="158">
        <v>2250402242.0000005</v>
      </c>
      <c r="E13" s="159">
        <f t="shared" si="0"/>
        <v>0.10472191996213299</v>
      </c>
      <c r="F13" s="305"/>
      <c r="G13" s="202"/>
      <c r="H13" s="305"/>
    </row>
    <row r="14" spans="1:8" s="40" customFormat="1" ht="28.5" customHeight="1" x14ac:dyDescent="0.3">
      <c r="B14" s="157" t="s">
        <v>34</v>
      </c>
      <c r="C14" s="158">
        <v>7096.1584499999999</v>
      </c>
      <c r="D14" s="158">
        <v>3424.1129999999998</v>
      </c>
      <c r="E14" s="159">
        <f t="shared" si="0"/>
        <v>-0.51746948378809099</v>
      </c>
      <c r="G14" s="202"/>
    </row>
    <row r="15" spans="1:8" s="40" customFormat="1" ht="28.5" customHeight="1" x14ac:dyDescent="0.3">
      <c r="B15" s="157" t="s">
        <v>35</v>
      </c>
      <c r="C15" s="158">
        <v>5028</v>
      </c>
      <c r="D15" s="158">
        <v>9075</v>
      </c>
      <c r="E15" s="159">
        <f t="shared" si="0"/>
        <v>0.80489260143198094</v>
      </c>
    </row>
    <row r="16" spans="1:8" s="40" customFormat="1" ht="28.5" customHeight="1" x14ac:dyDescent="0.3">
      <c r="B16" s="157" t="s">
        <v>36</v>
      </c>
      <c r="C16" s="158">
        <v>48.346153846153847</v>
      </c>
      <c r="D16" s="158">
        <f>D15/D18</f>
        <v>90.75</v>
      </c>
      <c r="E16" s="159">
        <f t="shared" si="0"/>
        <v>0.87708830548926009</v>
      </c>
    </row>
    <row r="17" spans="2:5" s="40" customFormat="1" ht="28.5" customHeight="1" x14ac:dyDescent="0.3">
      <c r="B17" s="157" t="s">
        <v>37</v>
      </c>
      <c r="C17" s="198">
        <v>148.02670000000001</v>
      </c>
      <c r="D17" s="198">
        <v>168.16829999999999</v>
      </c>
      <c r="E17" s="159">
        <f t="shared" si="0"/>
        <v>0.13606734460742542</v>
      </c>
    </row>
    <row r="18" spans="2:5" s="40" customFormat="1" ht="28.5" customHeight="1" x14ac:dyDescent="0.3">
      <c r="B18" s="157" t="s">
        <v>38</v>
      </c>
      <c r="C18" s="158">
        <v>104</v>
      </c>
      <c r="D18" s="158">
        <v>100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55" zoomScaleNormal="55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8.88671875" style="200" customWidth="1"/>
    <col min="13" max="13" width="13.6640625" style="200" bestFit="1" customWidth="1"/>
    <col min="14" max="14" width="11.5546875" style="200" bestFit="1" customWidth="1"/>
    <col min="15" max="15" width="16.33203125" style="200" customWidth="1"/>
    <col min="16" max="16" width="14.44140625" style="200" bestFit="1" customWidth="1"/>
    <col min="17" max="19" width="11.5546875" style="200"/>
    <col min="20" max="16384" width="11.5546875" style="37"/>
  </cols>
  <sheetData>
    <row r="1" spans="2:19" ht="74.25" customHeight="1" x14ac:dyDescent="0.3">
      <c r="B1" s="464" t="s">
        <v>484</v>
      </c>
      <c r="C1" s="464"/>
      <c r="D1" s="464"/>
      <c r="E1" s="464"/>
      <c r="F1" s="464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266</v>
      </c>
      <c r="D3" s="189" t="s">
        <v>41</v>
      </c>
      <c r="E3" s="149" t="s">
        <v>77</v>
      </c>
      <c r="F3" s="189" t="s">
        <v>41</v>
      </c>
      <c r="G3" s="189" t="s">
        <v>42</v>
      </c>
      <c r="H3" s="149" t="s">
        <v>301</v>
      </c>
      <c r="I3" s="149" t="s">
        <v>78</v>
      </c>
      <c r="L3" s="200"/>
      <c r="M3" s="200"/>
      <c r="N3" s="201"/>
      <c r="O3" s="201"/>
      <c r="P3" s="201"/>
      <c r="Q3" s="201"/>
      <c r="R3" s="201"/>
      <c r="S3" s="201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0"/>
      <c r="M4" s="200"/>
      <c r="N4" s="201"/>
      <c r="O4" s="201"/>
      <c r="P4" s="201"/>
      <c r="Q4" s="201"/>
      <c r="R4" s="201"/>
      <c r="S4" s="201"/>
    </row>
    <row r="5" spans="2:19" s="44" customFormat="1" ht="18" customHeight="1" x14ac:dyDescent="0.3">
      <c r="B5" s="181" t="s">
        <v>43</v>
      </c>
      <c r="C5" s="182">
        <v>5984356.2399999993</v>
      </c>
      <c r="D5" s="183">
        <f t="shared" ref="D5:D23" si="0">C5/$C$25</f>
        <v>1.737469315879881E-3</v>
      </c>
      <c r="E5" s="182">
        <v>2213507.77</v>
      </c>
      <c r="F5" s="183">
        <f t="shared" ref="F5:F23" si="1">E5/$E$25</f>
        <v>6.9835979602925007E-4</v>
      </c>
      <c r="G5" s="183">
        <f>(C5-E5)/E5</f>
        <v>1.7035623371676709</v>
      </c>
      <c r="H5" s="184">
        <f t="shared" ref="H5:H23" si="2">C5/$M$40</f>
        <v>59843.562399999995</v>
      </c>
      <c r="I5" s="184">
        <f t="shared" ref="I5:I23" si="3">E5/$P$40</f>
        <v>21283.72855769231</v>
      </c>
      <c r="L5" s="200"/>
      <c r="M5" s="200"/>
      <c r="N5" s="201"/>
      <c r="O5" s="201"/>
      <c r="P5" s="201"/>
      <c r="Q5" s="201"/>
      <c r="R5" s="201"/>
      <c r="S5" s="201"/>
    </row>
    <row r="6" spans="2:19" s="44" customFormat="1" ht="20.399999999999999" x14ac:dyDescent="0.3">
      <c r="B6" s="181" t="s">
        <v>44</v>
      </c>
      <c r="C6" s="182">
        <v>0</v>
      </c>
      <c r="D6" s="183">
        <f t="shared" si="0"/>
        <v>0</v>
      </c>
      <c r="E6" s="182">
        <v>1078</v>
      </c>
      <c r="F6" s="183">
        <f t="shared" si="1"/>
        <v>3.401080720487065E-7</v>
      </c>
      <c r="G6" s="183">
        <f t="shared" ref="G6:G8" si="4">(C6-E6)/E6</f>
        <v>-1</v>
      </c>
      <c r="H6" s="184">
        <f t="shared" si="2"/>
        <v>0</v>
      </c>
      <c r="I6" s="184">
        <f t="shared" si="3"/>
        <v>10.365384615384615</v>
      </c>
      <c r="L6" s="200"/>
      <c r="M6" s="200"/>
      <c r="N6" s="201"/>
      <c r="O6" s="201"/>
      <c r="P6" s="201"/>
      <c r="Q6" s="201"/>
      <c r="R6" s="201"/>
      <c r="S6" s="201"/>
    </row>
    <row r="7" spans="2:19" s="44" customFormat="1" ht="20.399999999999999" x14ac:dyDescent="0.3">
      <c r="B7" s="181" t="s">
        <v>45</v>
      </c>
      <c r="C7" s="182">
        <v>4779579.09</v>
      </c>
      <c r="D7" s="183">
        <f t="shared" si="0"/>
        <v>1.3876800909994097E-3</v>
      </c>
      <c r="E7" s="182">
        <v>89590</v>
      </c>
      <c r="F7" s="183">
        <f t="shared" si="1"/>
        <v>2.8265567880188882E-5</v>
      </c>
      <c r="G7" s="183">
        <f t="shared" si="4"/>
        <v>52.349470811474497</v>
      </c>
      <c r="H7" s="184">
        <f t="shared" si="2"/>
        <v>47795.7909</v>
      </c>
      <c r="I7" s="184">
        <f t="shared" si="3"/>
        <v>861.44230769230774</v>
      </c>
      <c r="L7" s="200"/>
      <c r="M7" s="200"/>
      <c r="N7" s="201"/>
      <c r="O7" s="201"/>
      <c r="P7" s="201"/>
      <c r="Q7" s="201"/>
      <c r="R7" s="201"/>
      <c r="S7" s="201"/>
    </row>
    <row r="8" spans="2:19" s="44" customFormat="1" ht="20.399999999999999" x14ac:dyDescent="0.3">
      <c r="B8" s="181" t="s">
        <v>46</v>
      </c>
      <c r="C8" s="182">
        <v>0</v>
      </c>
      <c r="D8" s="183">
        <f t="shared" si="0"/>
        <v>0</v>
      </c>
      <c r="E8" s="182">
        <v>450999.19999999949</v>
      </c>
      <c r="F8" s="183">
        <f t="shared" si="1"/>
        <v>1.4228985937616773E-4</v>
      </c>
      <c r="G8" s="183">
        <f t="shared" si="4"/>
        <v>-1</v>
      </c>
      <c r="H8" s="184">
        <f t="shared" si="2"/>
        <v>0</v>
      </c>
      <c r="I8" s="184">
        <f t="shared" si="3"/>
        <v>4336.5307692307642</v>
      </c>
      <c r="L8" s="200"/>
      <c r="M8" s="200"/>
      <c r="N8" s="201"/>
      <c r="O8" s="201"/>
      <c r="P8" s="201"/>
      <c r="Q8" s="201"/>
      <c r="R8" s="201"/>
      <c r="S8" s="201"/>
    </row>
    <row r="9" spans="2:19" s="44" customFormat="1" ht="20.399999999999999" x14ac:dyDescent="0.3">
      <c r="B9" s="181" t="s">
        <v>47</v>
      </c>
      <c r="C9" s="182">
        <v>10866298.719999999</v>
      </c>
      <c r="D9" s="183">
        <f t="shared" si="0"/>
        <v>3.154869103044044E-3</v>
      </c>
      <c r="E9" s="182">
        <v>13494428.810000001</v>
      </c>
      <c r="F9" s="183">
        <f t="shared" si="1"/>
        <v>4.2574806734393513E-3</v>
      </c>
      <c r="G9" s="183">
        <f t="shared" ref="G9:G23" si="5">(C9-E9)/E9</f>
        <v>-0.19475667529198679</v>
      </c>
      <c r="H9" s="184">
        <f t="shared" si="2"/>
        <v>108662.98719999999</v>
      </c>
      <c r="I9" s="184">
        <f t="shared" si="3"/>
        <v>129754.12317307692</v>
      </c>
      <c r="L9" s="200"/>
      <c r="M9" s="200"/>
      <c r="N9" s="201"/>
      <c r="O9" s="201"/>
      <c r="P9" s="201"/>
      <c r="Q9" s="201"/>
      <c r="R9" s="201"/>
      <c r="S9" s="201"/>
    </row>
    <row r="10" spans="2:19" s="44" customFormat="1" ht="20.399999999999999" x14ac:dyDescent="0.3">
      <c r="B10" s="181" t="s">
        <v>48</v>
      </c>
      <c r="C10" s="182">
        <v>550310235.0999999</v>
      </c>
      <c r="D10" s="183">
        <f t="shared" si="0"/>
        <v>0.15977443677398681</v>
      </c>
      <c r="E10" s="182">
        <v>201139832.66999999</v>
      </c>
      <c r="F10" s="183">
        <f t="shared" si="1"/>
        <v>6.3459444064557627E-2</v>
      </c>
      <c r="G10" s="183">
        <f t="shared" si="5"/>
        <v>1.7359585010835039</v>
      </c>
      <c r="H10" s="184">
        <f t="shared" si="2"/>
        <v>5503102.3509999989</v>
      </c>
      <c r="I10" s="184">
        <f t="shared" si="3"/>
        <v>1934036.8525961537</v>
      </c>
      <c r="L10" s="200"/>
      <c r="M10" s="200"/>
      <c r="N10" s="201"/>
      <c r="O10" s="201"/>
      <c r="P10" s="201"/>
      <c r="Q10" s="201"/>
      <c r="R10" s="201"/>
      <c r="S10" s="201"/>
    </row>
    <row r="11" spans="2:19" s="44" customFormat="1" ht="20.399999999999999" x14ac:dyDescent="0.3">
      <c r="B11" s="181" t="s">
        <v>49</v>
      </c>
      <c r="C11" s="182">
        <v>850843776.85000002</v>
      </c>
      <c r="D11" s="183">
        <f t="shared" si="0"/>
        <v>0.24702990523910118</v>
      </c>
      <c r="E11" s="182">
        <v>1032438016.72</v>
      </c>
      <c r="F11" s="183">
        <f t="shared" si="1"/>
        <v>0.3257333055439976</v>
      </c>
      <c r="G11" s="183">
        <f t="shared" si="5"/>
        <v>-0.17588875741607726</v>
      </c>
      <c r="H11" s="184">
        <f t="shared" si="2"/>
        <v>8508437.7685000002</v>
      </c>
      <c r="I11" s="184">
        <f t="shared" si="3"/>
        <v>9927288.6223076917</v>
      </c>
      <c r="L11" s="200"/>
      <c r="M11" s="200"/>
      <c r="N11" s="201"/>
      <c r="O11" s="201"/>
      <c r="P11" s="201"/>
      <c r="Q11" s="201"/>
      <c r="R11" s="201"/>
      <c r="S11" s="201"/>
    </row>
    <row r="12" spans="2:19" s="44" customFormat="1" ht="20.399999999999999" x14ac:dyDescent="0.3">
      <c r="B12" s="181" t="s">
        <v>50</v>
      </c>
      <c r="C12" s="182">
        <v>2800000</v>
      </c>
      <c r="D12" s="183">
        <f t="shared" si="0"/>
        <v>8.129385834262546E-4</v>
      </c>
      <c r="E12" s="182">
        <v>600000</v>
      </c>
      <c r="F12" s="183">
        <f t="shared" si="1"/>
        <v>1.8929948351505E-4</v>
      </c>
      <c r="G12" s="183">
        <f t="shared" si="5"/>
        <v>3.6666666666666665</v>
      </c>
      <c r="H12" s="184">
        <f t="shared" si="2"/>
        <v>28000</v>
      </c>
      <c r="I12" s="184">
        <f t="shared" si="3"/>
        <v>5769.2307692307695</v>
      </c>
      <c r="L12" s="200"/>
      <c r="M12" s="200"/>
      <c r="N12" s="201"/>
      <c r="O12" s="201"/>
      <c r="P12" s="201"/>
      <c r="Q12" s="201"/>
      <c r="R12" s="201"/>
      <c r="S12" s="201"/>
    </row>
    <row r="13" spans="2:19" s="44" customFormat="1" ht="20.399999999999999" x14ac:dyDescent="0.3">
      <c r="B13" s="181" t="s">
        <v>51</v>
      </c>
      <c r="C13" s="182">
        <v>774721788.19999993</v>
      </c>
      <c r="D13" s="183">
        <f t="shared" si="0"/>
        <v>0.22492901180312957</v>
      </c>
      <c r="E13" s="182">
        <v>726934576.90999496</v>
      </c>
      <c r="F13" s="183">
        <f t="shared" si="1"/>
        <v>0.22934723326382239</v>
      </c>
      <c r="G13" s="183">
        <f t="shared" si="5"/>
        <v>6.5737980841598792E-2</v>
      </c>
      <c r="H13" s="184">
        <f t="shared" si="2"/>
        <v>7747217.8819999993</v>
      </c>
      <c r="I13" s="184">
        <f t="shared" si="3"/>
        <v>6989755.5472114896</v>
      </c>
      <c r="L13" s="200"/>
      <c r="M13" s="200"/>
      <c r="N13" s="201"/>
      <c r="O13" s="201"/>
      <c r="P13" s="201"/>
      <c r="Q13" s="201"/>
      <c r="R13" s="201"/>
      <c r="S13" s="201"/>
    </row>
    <row r="14" spans="2:19" s="44" customFormat="1" ht="20.399999999999999" x14ac:dyDescent="0.3">
      <c r="B14" s="181" t="s">
        <v>52</v>
      </c>
      <c r="C14" s="182">
        <v>537725169.52999997</v>
      </c>
      <c r="D14" s="183">
        <f t="shared" si="0"/>
        <v>0.15612054913941456</v>
      </c>
      <c r="E14" s="182">
        <v>797431361.36000001</v>
      </c>
      <c r="F14" s="183">
        <f t="shared" si="1"/>
        <v>0.2515889080735853</v>
      </c>
      <c r="G14" s="183">
        <f t="shared" si="5"/>
        <v>-0.3256784275289567</v>
      </c>
      <c r="H14" s="184">
        <f t="shared" si="2"/>
        <v>5377251.6952999998</v>
      </c>
      <c r="I14" s="184">
        <f t="shared" si="3"/>
        <v>7667609.2438461538</v>
      </c>
      <c r="L14" s="200"/>
      <c r="M14" s="200"/>
      <c r="N14" s="201"/>
      <c r="O14" s="201"/>
      <c r="P14" s="201"/>
      <c r="Q14" s="201"/>
      <c r="R14" s="201"/>
      <c r="S14" s="201"/>
    </row>
    <row r="15" spans="2:19" s="44" customFormat="1" ht="20.399999999999999" x14ac:dyDescent="0.3">
      <c r="B15" s="181" t="s">
        <v>53</v>
      </c>
      <c r="C15" s="182">
        <v>810115.28999999969</v>
      </c>
      <c r="D15" s="183">
        <f t="shared" si="0"/>
        <v>2.3520499152305328E-4</v>
      </c>
      <c r="E15" s="182">
        <v>819457.91999999504</v>
      </c>
      <c r="F15" s="183">
        <f t="shared" si="1"/>
        <v>2.5853826836386037E-4</v>
      </c>
      <c r="G15" s="183">
        <f t="shared" si="5"/>
        <v>-1.1400988106863869E-2</v>
      </c>
      <c r="H15" s="184">
        <f t="shared" si="2"/>
        <v>8101.1528999999973</v>
      </c>
      <c r="I15" s="184">
        <f t="shared" si="3"/>
        <v>7879.4030769230294</v>
      </c>
      <c r="L15" s="200"/>
      <c r="M15" s="200"/>
      <c r="N15" s="201"/>
      <c r="O15" s="201"/>
      <c r="P15" s="201"/>
      <c r="Q15" s="201"/>
      <c r="R15" s="201"/>
      <c r="S15" s="201"/>
    </row>
    <row r="16" spans="2:19" s="44" customFormat="1" ht="20.399999999999999" x14ac:dyDescent="0.3">
      <c r="B16" s="181" t="s">
        <v>54</v>
      </c>
      <c r="C16" s="182">
        <v>1453784.03</v>
      </c>
      <c r="D16" s="183">
        <f t="shared" si="0"/>
        <v>4.2208468926996845E-4</v>
      </c>
      <c r="E16" s="182">
        <v>4655291.5599999996</v>
      </c>
      <c r="F16" s="183">
        <f t="shared" si="1"/>
        <v>1.4687404798666187E-3</v>
      </c>
      <c r="G16" s="183">
        <f t="shared" si="5"/>
        <v>-0.6877136455874312</v>
      </c>
      <c r="H16" s="184">
        <f t="shared" si="2"/>
        <v>14537.8403</v>
      </c>
      <c r="I16" s="184">
        <f t="shared" si="3"/>
        <v>44762.418846153843</v>
      </c>
      <c r="L16" s="200"/>
      <c r="M16" s="200"/>
      <c r="N16" s="201"/>
      <c r="O16" s="201"/>
      <c r="P16" s="201"/>
      <c r="Q16" s="201"/>
      <c r="R16" s="201"/>
      <c r="S16" s="201"/>
    </row>
    <row r="17" spans="2:23" s="44" customFormat="1" ht="20.399999999999999" x14ac:dyDescent="0.3">
      <c r="B17" s="181" t="s">
        <v>55</v>
      </c>
      <c r="C17" s="182">
        <v>136785241.00000021</v>
      </c>
      <c r="D17" s="183">
        <f t="shared" si="0"/>
        <v>3.9713571447199648E-2</v>
      </c>
      <c r="E17" s="182">
        <v>160976137.41999999</v>
      </c>
      <c r="F17" s="183">
        <f t="shared" si="1"/>
        <v>5.0787832786422848E-2</v>
      </c>
      <c r="G17" s="183">
        <f t="shared" si="5"/>
        <v>-0.1502762881984411</v>
      </c>
      <c r="H17" s="184">
        <f t="shared" si="2"/>
        <v>1367852.410000002</v>
      </c>
      <c r="I17" s="184">
        <f t="shared" si="3"/>
        <v>1547847.4751923075</v>
      </c>
      <c r="L17" s="200"/>
      <c r="M17" s="200"/>
      <c r="N17" s="201"/>
      <c r="O17" s="201"/>
      <c r="P17" s="201"/>
      <c r="Q17" s="201"/>
      <c r="R17" s="201"/>
      <c r="S17" s="201"/>
    </row>
    <row r="18" spans="2:23" s="44" customFormat="1" ht="20.399999999999999" x14ac:dyDescent="0.3">
      <c r="B18" s="181" t="s">
        <v>254</v>
      </c>
      <c r="C18" s="182">
        <v>98953477.700000003</v>
      </c>
      <c r="D18" s="183">
        <f t="shared" si="0"/>
        <v>2.8729678566621241E-2</v>
      </c>
      <c r="E18" s="182">
        <v>0</v>
      </c>
      <c r="F18" s="183">
        <f t="shared" ref="F18" si="6">E18/$E$25</f>
        <v>0</v>
      </c>
      <c r="G18" s="183" t="s">
        <v>39</v>
      </c>
      <c r="H18" s="184">
        <f t="shared" ref="H18" si="7">C18/$M$40</f>
        <v>989534.777</v>
      </c>
      <c r="I18" s="184">
        <f t="shared" si="3"/>
        <v>0</v>
      </c>
      <c r="L18" s="200"/>
      <c r="M18" s="200"/>
      <c r="N18" s="201"/>
      <c r="O18" s="201"/>
      <c r="P18" s="201"/>
      <c r="Q18" s="201"/>
      <c r="R18" s="201"/>
      <c r="S18" s="201"/>
      <c r="T18" s="201"/>
    </row>
    <row r="19" spans="2:23" s="44" customFormat="1" ht="20.399999999999999" x14ac:dyDescent="0.3">
      <c r="B19" s="181" t="s">
        <v>56</v>
      </c>
      <c r="C19" s="182">
        <v>381527726.16999984</v>
      </c>
      <c r="D19" s="183">
        <f t="shared" si="0"/>
        <v>0.1107709318751713</v>
      </c>
      <c r="E19" s="182">
        <v>170725357.53</v>
      </c>
      <c r="F19" s="183">
        <f t="shared" si="1"/>
        <v>5.3863703338918753E-2</v>
      </c>
      <c r="G19" s="183">
        <f t="shared" si="5"/>
        <v>1.2347455099220248</v>
      </c>
      <c r="H19" s="184">
        <f t="shared" si="2"/>
        <v>3815277.2616999983</v>
      </c>
      <c r="I19" s="184">
        <f t="shared" si="3"/>
        <v>1641589.9762500001</v>
      </c>
      <c r="L19" s="200"/>
      <c r="M19" s="200"/>
      <c r="N19" s="201"/>
      <c r="O19" s="201"/>
      <c r="P19" s="201"/>
      <c r="Q19" s="201"/>
      <c r="R19" s="201"/>
      <c r="S19" s="201"/>
      <c r="T19" s="201"/>
    </row>
    <row r="20" spans="2:23" s="44" customFormat="1" ht="20.399999999999999" x14ac:dyDescent="0.3">
      <c r="B20" s="181" t="s">
        <v>57</v>
      </c>
      <c r="C20" s="182">
        <v>55426924.010000005</v>
      </c>
      <c r="D20" s="183">
        <f t="shared" si="0"/>
        <v>1.6092387531558595E-2</v>
      </c>
      <c r="E20" s="182">
        <v>43379387.240000002</v>
      </c>
      <c r="F20" s="183">
        <f t="shared" si="1"/>
        <v>1.3686159332885584E-2</v>
      </c>
      <c r="G20" s="183">
        <f t="shared" si="5"/>
        <v>0.27772491813556571</v>
      </c>
      <c r="H20" s="184">
        <f t="shared" si="2"/>
        <v>554269.24010000005</v>
      </c>
      <c r="I20" s="184">
        <f t="shared" si="3"/>
        <v>417109.49269230769</v>
      </c>
      <c r="L20" s="200"/>
      <c r="M20" s="200"/>
      <c r="N20" s="201"/>
      <c r="O20" s="201"/>
      <c r="P20" s="201"/>
      <c r="Q20" s="201"/>
      <c r="R20" s="201"/>
      <c r="S20" s="201"/>
      <c r="T20" s="201"/>
    </row>
    <row r="21" spans="2:23" s="44" customFormat="1" ht="20.399999999999999" x14ac:dyDescent="0.3">
      <c r="B21" s="181" t="s">
        <v>58</v>
      </c>
      <c r="C21" s="182">
        <v>12070204.76</v>
      </c>
      <c r="D21" s="183">
        <f t="shared" si="0"/>
        <v>3.5044054140211554E-3</v>
      </c>
      <c r="E21" s="182">
        <v>5950000.8399999999</v>
      </c>
      <c r="F21" s="183">
        <f t="shared" si="1"/>
        <v>1.8772201432101893E-3</v>
      </c>
      <c r="G21" s="183">
        <f t="shared" si="5"/>
        <v>1.0286055556254341</v>
      </c>
      <c r="H21" s="184">
        <f t="shared" si="2"/>
        <v>120702.04759999999</v>
      </c>
      <c r="I21" s="184">
        <f t="shared" si="3"/>
        <v>57211.546538461538</v>
      </c>
      <c r="L21" s="200"/>
      <c r="M21" s="200"/>
      <c r="N21" s="201"/>
      <c r="O21" s="201"/>
      <c r="P21" s="201"/>
      <c r="Q21" s="201"/>
      <c r="R21" s="201"/>
      <c r="S21" s="201"/>
      <c r="T21" s="201"/>
    </row>
    <row r="22" spans="2:23" s="44" customFormat="1" ht="20.399999999999999" x14ac:dyDescent="0.3">
      <c r="B22" s="181" t="s">
        <v>59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0"/>
      <c r="M22" s="200"/>
      <c r="N22" s="201"/>
      <c r="O22" s="201"/>
      <c r="P22" s="201"/>
      <c r="Q22" s="201"/>
      <c r="R22" s="201"/>
      <c r="S22" s="201"/>
      <c r="T22" s="201"/>
      <c r="U22" s="201"/>
      <c r="V22" s="201"/>
      <c r="W22" s="201"/>
    </row>
    <row r="23" spans="2:23" s="44" customFormat="1" ht="20.399999999999999" x14ac:dyDescent="0.3">
      <c r="B23" s="181" t="s">
        <v>60</v>
      </c>
      <c r="C23" s="182">
        <v>19235956.489999998</v>
      </c>
      <c r="D23" s="183">
        <f t="shared" si="0"/>
        <v>5.584875435653453E-3</v>
      </c>
      <c r="E23" s="182">
        <v>8281731.6799999997</v>
      </c>
      <c r="F23" s="183">
        <f t="shared" si="1"/>
        <v>2.6128792160570453E-3</v>
      </c>
      <c r="G23" s="183">
        <f t="shared" si="5"/>
        <v>1.3226973818113363</v>
      </c>
      <c r="H23" s="184">
        <f t="shared" si="2"/>
        <v>192359.5649</v>
      </c>
      <c r="I23" s="184">
        <f t="shared" si="3"/>
        <v>79632.035384615388</v>
      </c>
      <c r="L23" s="200"/>
      <c r="M23" s="200"/>
      <c r="N23" s="201"/>
      <c r="O23" s="201"/>
      <c r="P23" s="201"/>
      <c r="Q23" s="201"/>
      <c r="R23" s="201"/>
      <c r="S23" s="201"/>
      <c r="T23" s="201"/>
      <c r="U23" s="201"/>
      <c r="V23" s="201"/>
      <c r="W23" s="201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0"/>
      <c r="M24" s="200"/>
      <c r="N24" s="201"/>
      <c r="O24" s="201"/>
      <c r="P24" s="201"/>
      <c r="Q24" s="201"/>
      <c r="R24" s="201"/>
      <c r="S24" s="201"/>
      <c r="T24" s="201"/>
      <c r="U24" s="201"/>
      <c r="V24" s="201"/>
      <c r="W24" s="201"/>
    </row>
    <row r="25" spans="2:23" s="44" customFormat="1" ht="20.399999999999999" x14ac:dyDescent="0.3">
      <c r="B25" s="185" t="s">
        <v>13</v>
      </c>
      <c r="C25" s="186">
        <f>SUM(C5:C23)</f>
        <v>3444294633.1799994</v>
      </c>
      <c r="D25" s="187">
        <f>SUM(D5:D24)</f>
        <v>1.0000000000000002</v>
      </c>
      <c r="E25" s="186">
        <f>SUM(E5:E24)</f>
        <v>3169580755.6299953</v>
      </c>
      <c r="F25" s="187">
        <f>SUM(F5:F24)</f>
        <v>0.99999999999999989</v>
      </c>
      <c r="G25" s="187">
        <f t="shared" ref="G25" si="8">(C25-E25)/E25</f>
        <v>8.6671991891054082E-2</v>
      </c>
      <c r="H25" s="186">
        <f>C25/BVGInfo!$D$18</f>
        <v>34442946.331799991</v>
      </c>
      <c r="I25" s="186">
        <f>E25/BVGInfo!$C$18</f>
        <v>30476738.034903802</v>
      </c>
      <c r="L25" s="200"/>
      <c r="M25" s="200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0"/>
      <c r="U26" s="200"/>
      <c r="V26" s="200"/>
      <c r="W26" s="200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0"/>
      <c r="U27" s="200"/>
      <c r="V27" s="200"/>
      <c r="W27" s="200"/>
    </row>
    <row r="28" spans="2:23" x14ac:dyDescent="0.3">
      <c r="C28" s="38"/>
      <c r="E28" s="180"/>
      <c r="F28" s="162"/>
      <c r="H28" s="162"/>
      <c r="I28" s="162"/>
      <c r="T28" s="200"/>
      <c r="U28" s="200"/>
      <c r="V28" s="200"/>
      <c r="W28" s="200"/>
    </row>
    <row r="29" spans="2:23" x14ac:dyDescent="0.3">
      <c r="E29" s="162"/>
      <c r="F29" s="162"/>
      <c r="H29" s="162"/>
      <c r="I29" s="162"/>
      <c r="L29" s="416"/>
      <c r="M29" s="416"/>
      <c r="N29" s="416"/>
      <c r="O29" s="416"/>
      <c r="P29" s="416"/>
      <c r="Q29" s="416"/>
      <c r="R29" s="416"/>
      <c r="T29" s="200"/>
      <c r="U29" s="200"/>
      <c r="V29" s="200"/>
      <c r="W29" s="200"/>
    </row>
    <row r="30" spans="2:23" x14ac:dyDescent="0.3">
      <c r="E30" s="162"/>
      <c r="F30" s="162"/>
      <c r="H30" s="162"/>
      <c r="I30" s="162"/>
      <c r="L30" s="416"/>
      <c r="M30" s="416"/>
      <c r="N30" s="416"/>
      <c r="O30" s="416"/>
      <c r="P30" s="416"/>
      <c r="Q30" s="416"/>
      <c r="R30" s="416"/>
      <c r="T30" s="200"/>
      <c r="U30" s="200"/>
      <c r="V30" s="200"/>
      <c r="W30" s="200"/>
    </row>
    <row r="31" spans="2:23" x14ac:dyDescent="0.3">
      <c r="E31" s="162"/>
      <c r="F31" s="162"/>
      <c r="H31" s="162"/>
      <c r="I31" s="162"/>
      <c r="L31" s="417"/>
      <c r="M31" s="418">
        <v>2025</v>
      </c>
      <c r="N31" s="417"/>
      <c r="O31" s="419"/>
      <c r="P31" s="418">
        <v>2024</v>
      </c>
      <c r="Q31" s="417"/>
      <c r="R31" s="416"/>
      <c r="T31" s="200"/>
      <c r="U31" s="200"/>
      <c r="V31" s="200"/>
      <c r="W31" s="200"/>
    </row>
    <row r="32" spans="2:23" ht="11.25" customHeight="1" x14ac:dyDescent="0.3">
      <c r="E32" s="162"/>
      <c r="F32" s="162"/>
      <c r="H32" s="162"/>
      <c r="I32" s="162"/>
      <c r="L32" s="417"/>
      <c r="M32" s="417"/>
      <c r="N32" s="417"/>
      <c r="O32" s="419"/>
      <c r="P32" s="418"/>
      <c r="Q32" s="417"/>
      <c r="R32" s="416"/>
      <c r="T32" s="200"/>
      <c r="U32" s="200"/>
      <c r="V32" s="200"/>
      <c r="W32" s="200"/>
    </row>
    <row r="33" spans="5:23" x14ac:dyDescent="0.3">
      <c r="E33" s="162"/>
      <c r="F33" s="162"/>
      <c r="H33" s="162"/>
      <c r="I33" s="162"/>
      <c r="L33" s="419" t="s">
        <v>49</v>
      </c>
      <c r="M33" s="418">
        <v>850843776.85000002</v>
      </c>
      <c r="N33" s="420">
        <f>+M33/$M$39</f>
        <v>0.24702990523910118</v>
      </c>
      <c r="O33" s="419" t="s">
        <v>49</v>
      </c>
      <c r="P33" s="418">
        <v>1032438016.72</v>
      </c>
      <c r="Q33" s="420">
        <f>+P33/$P$39</f>
        <v>0.3257333055439976</v>
      </c>
      <c r="R33" s="416"/>
      <c r="T33" s="200"/>
      <c r="U33" s="200"/>
      <c r="V33" s="200"/>
      <c r="W33" s="200"/>
    </row>
    <row r="34" spans="5:23" x14ac:dyDescent="0.3">
      <c r="E34" s="162"/>
      <c r="F34" s="162"/>
      <c r="H34" s="162"/>
      <c r="I34" s="162"/>
      <c r="L34" s="419" t="s">
        <v>51</v>
      </c>
      <c r="M34" s="418">
        <v>774721788.19999993</v>
      </c>
      <c r="N34" s="420">
        <f t="shared" ref="N34:N39" si="9">+M34/$M$39</f>
        <v>0.22492901180312957</v>
      </c>
      <c r="O34" s="419" t="s">
        <v>52</v>
      </c>
      <c r="P34" s="418">
        <v>797431361.36000001</v>
      </c>
      <c r="Q34" s="420">
        <f t="shared" ref="Q34:Q39" si="10">+P34/$P$39</f>
        <v>0.2515889080735853</v>
      </c>
      <c r="R34" s="416"/>
      <c r="T34" s="200"/>
      <c r="U34" s="200"/>
      <c r="V34" s="200"/>
      <c r="W34" s="200"/>
    </row>
    <row r="35" spans="5:23" x14ac:dyDescent="0.3">
      <c r="E35" s="162"/>
      <c r="F35" s="162"/>
      <c r="H35" s="162"/>
      <c r="I35" s="162"/>
      <c r="L35" s="419" t="s">
        <v>48</v>
      </c>
      <c r="M35" s="418">
        <v>550310235.0999999</v>
      </c>
      <c r="N35" s="420">
        <f t="shared" si="9"/>
        <v>0.15977443677398681</v>
      </c>
      <c r="O35" s="419" t="s">
        <v>51</v>
      </c>
      <c r="P35" s="418">
        <v>726934576.90999496</v>
      </c>
      <c r="Q35" s="420">
        <f t="shared" si="10"/>
        <v>0.22934723326382239</v>
      </c>
      <c r="R35" s="416"/>
      <c r="T35" s="200"/>
      <c r="U35" s="200"/>
      <c r="V35" s="200"/>
      <c r="W35" s="200"/>
    </row>
    <row r="36" spans="5:23" x14ac:dyDescent="0.3">
      <c r="E36" s="162"/>
      <c r="F36" s="162"/>
      <c r="H36" s="162"/>
      <c r="I36" s="162"/>
      <c r="L36" s="419" t="s">
        <v>52</v>
      </c>
      <c r="M36" s="418">
        <v>537725169.52999997</v>
      </c>
      <c r="N36" s="420">
        <f t="shared" si="9"/>
        <v>0.15612054913941456</v>
      </c>
      <c r="O36" s="419" t="s">
        <v>48</v>
      </c>
      <c r="P36" s="418">
        <v>201139832.66999999</v>
      </c>
      <c r="Q36" s="420">
        <f t="shared" si="10"/>
        <v>6.3459444064557627E-2</v>
      </c>
      <c r="R36" s="416"/>
      <c r="T36" s="200"/>
      <c r="U36" s="200"/>
      <c r="V36" s="200"/>
      <c r="W36" s="200"/>
    </row>
    <row r="37" spans="5:23" x14ac:dyDescent="0.3">
      <c r="E37" s="162"/>
      <c r="F37" s="162"/>
      <c r="H37" s="162"/>
      <c r="I37" s="162"/>
      <c r="L37" s="419" t="s">
        <v>56</v>
      </c>
      <c r="M37" s="418">
        <v>381527726.16999984</v>
      </c>
      <c r="N37" s="420">
        <f t="shared" si="9"/>
        <v>0.1107709318751713</v>
      </c>
      <c r="O37" s="419" t="s">
        <v>56</v>
      </c>
      <c r="P37" s="418">
        <v>170725357.53</v>
      </c>
      <c r="Q37" s="420">
        <f t="shared" si="10"/>
        <v>5.3863703338918753E-2</v>
      </c>
      <c r="R37" s="416"/>
      <c r="T37" s="200"/>
      <c r="U37" s="200"/>
      <c r="V37" s="200"/>
      <c r="W37" s="200"/>
    </row>
    <row r="38" spans="5:23" x14ac:dyDescent="0.3">
      <c r="E38" s="162"/>
      <c r="F38" s="162"/>
      <c r="H38" s="162"/>
      <c r="I38" s="162"/>
      <c r="L38" s="419" t="s">
        <v>61</v>
      </c>
      <c r="M38" s="418">
        <v>349165937.32999992</v>
      </c>
      <c r="N38" s="420">
        <f t="shared" si="9"/>
        <v>0.10137516516919662</v>
      </c>
      <c r="O38" s="419" t="s">
        <v>61</v>
      </c>
      <c r="P38" s="418">
        <v>240911610.44000006</v>
      </c>
      <c r="Q38" s="420">
        <f t="shared" si="10"/>
        <v>7.6007405715118229E-2</v>
      </c>
      <c r="R38" s="416"/>
      <c r="T38" s="200"/>
      <c r="U38" s="200"/>
      <c r="V38" s="200"/>
      <c r="W38" s="200"/>
    </row>
    <row r="39" spans="5:23" x14ac:dyDescent="0.3">
      <c r="E39" s="162"/>
      <c r="F39" s="162"/>
      <c r="H39" s="162"/>
      <c r="I39" s="162"/>
      <c r="L39" s="419" t="s">
        <v>62</v>
      </c>
      <c r="M39" s="418">
        <f>SUM(M33:M38)</f>
        <v>3444294633.1799994</v>
      </c>
      <c r="N39" s="420">
        <f t="shared" si="9"/>
        <v>1</v>
      </c>
      <c r="O39" s="419" t="s">
        <v>62</v>
      </c>
      <c r="P39" s="418">
        <f>SUM(P33:P38)</f>
        <v>3169580755.6299953</v>
      </c>
      <c r="Q39" s="420">
        <f t="shared" si="10"/>
        <v>1</v>
      </c>
      <c r="R39" s="416"/>
      <c r="T39" s="200"/>
      <c r="U39" s="200"/>
      <c r="V39" s="200"/>
      <c r="W39" s="200"/>
    </row>
    <row r="40" spans="5:23" x14ac:dyDescent="0.3">
      <c r="E40" s="162"/>
      <c r="F40" s="162"/>
      <c r="H40" s="162"/>
      <c r="I40" s="162"/>
      <c r="L40" s="419" t="s">
        <v>63</v>
      </c>
      <c r="M40" s="417">
        <v>100</v>
      </c>
      <c r="N40" s="420"/>
      <c r="O40" s="419" t="s">
        <v>63</v>
      </c>
      <c r="P40" s="417">
        <v>104</v>
      </c>
      <c r="Q40" s="417"/>
      <c r="R40" s="416"/>
      <c r="T40" s="200"/>
      <c r="U40" s="200"/>
      <c r="V40" s="200"/>
      <c r="W40" s="200"/>
    </row>
    <row r="41" spans="5:23" x14ac:dyDescent="0.3">
      <c r="E41" s="162"/>
      <c r="F41" s="162"/>
      <c r="H41" s="162"/>
      <c r="I41" s="162"/>
      <c r="L41" s="416"/>
      <c r="M41" s="416"/>
      <c r="N41" s="416"/>
      <c r="O41" s="416"/>
      <c r="P41" s="421"/>
      <c r="Q41" s="416"/>
      <c r="R41" s="416"/>
      <c r="T41" s="200"/>
      <c r="U41" s="200"/>
      <c r="V41" s="200"/>
      <c r="W41" s="200"/>
    </row>
    <row r="42" spans="5:23" x14ac:dyDescent="0.3">
      <c r="E42" s="162"/>
      <c r="F42" s="162"/>
      <c r="H42" s="162"/>
      <c r="I42" s="162"/>
      <c r="L42" s="422"/>
      <c r="M42" s="423"/>
      <c r="N42" s="422"/>
      <c r="O42" s="416"/>
      <c r="P42" s="416"/>
      <c r="Q42" s="422"/>
      <c r="R42" s="422"/>
      <c r="T42" s="200"/>
      <c r="U42" s="200"/>
      <c r="V42" s="200"/>
      <c r="W42" s="200"/>
    </row>
    <row r="43" spans="5:23" x14ac:dyDescent="0.3">
      <c r="E43" s="162"/>
      <c r="F43" s="162"/>
      <c r="H43" s="162"/>
      <c r="I43" s="162"/>
      <c r="L43" s="422"/>
      <c r="M43" s="422"/>
      <c r="N43" s="422"/>
      <c r="O43" s="416"/>
      <c r="P43" s="421"/>
      <c r="Q43" s="422"/>
      <c r="R43" s="422"/>
      <c r="T43" s="200"/>
      <c r="U43" s="200"/>
      <c r="V43" s="200"/>
      <c r="W43" s="200"/>
    </row>
    <row r="44" spans="5:23" x14ac:dyDescent="0.3">
      <c r="E44" s="162"/>
      <c r="F44" s="162"/>
      <c r="H44" s="162"/>
      <c r="I44" s="162"/>
      <c r="L44" s="361"/>
      <c r="M44" s="361"/>
      <c r="N44" s="361"/>
      <c r="P44" s="410"/>
      <c r="Q44" s="361"/>
      <c r="R44" s="361"/>
      <c r="T44" s="200"/>
      <c r="U44" s="200"/>
      <c r="V44" s="200"/>
      <c r="W44" s="200"/>
    </row>
    <row r="45" spans="5:23" x14ac:dyDescent="0.3">
      <c r="E45" s="162"/>
      <c r="F45" s="162"/>
      <c r="H45" s="162"/>
      <c r="I45" s="162"/>
      <c r="L45" s="361"/>
      <c r="M45" s="361"/>
      <c r="N45" s="361"/>
      <c r="P45" s="410"/>
      <c r="Q45" s="361"/>
      <c r="R45" s="361"/>
      <c r="T45" s="200"/>
      <c r="U45" s="200"/>
      <c r="V45" s="200"/>
      <c r="W45" s="200"/>
    </row>
    <row r="46" spans="5:23" x14ac:dyDescent="0.3">
      <c r="E46" s="162"/>
      <c r="F46" s="162"/>
      <c r="H46" s="162"/>
      <c r="I46" s="162"/>
      <c r="L46" s="361"/>
      <c r="M46" s="361"/>
      <c r="N46" s="361"/>
      <c r="P46" s="410"/>
      <c r="Q46" s="361"/>
      <c r="R46" s="361"/>
      <c r="T46" s="200"/>
      <c r="U46" s="200"/>
      <c r="V46" s="200"/>
      <c r="W46" s="200"/>
    </row>
    <row r="47" spans="5:23" x14ac:dyDescent="0.3">
      <c r="E47" s="162"/>
      <c r="F47" s="162"/>
      <c r="H47" s="162"/>
      <c r="I47" s="162"/>
      <c r="L47" s="361"/>
      <c r="M47" s="361"/>
      <c r="N47" s="361"/>
      <c r="Q47" s="361"/>
      <c r="R47" s="361"/>
      <c r="T47" s="200"/>
      <c r="U47" s="200"/>
      <c r="V47" s="200"/>
      <c r="W47" s="200"/>
    </row>
    <row r="48" spans="5:23" x14ac:dyDescent="0.3">
      <c r="E48" s="162"/>
      <c r="F48" s="162"/>
      <c r="H48" s="162"/>
      <c r="I48" s="162"/>
      <c r="L48" s="361"/>
      <c r="M48" s="361"/>
      <c r="N48" s="361"/>
      <c r="Q48" s="361"/>
      <c r="R48" s="361"/>
      <c r="T48" s="200"/>
      <c r="U48" s="200"/>
      <c r="V48" s="200"/>
      <c r="W48" s="200"/>
    </row>
    <row r="49" spans="12:23" x14ac:dyDescent="0.3">
      <c r="L49" s="361"/>
      <c r="M49" s="361"/>
      <c r="Q49" s="361"/>
      <c r="R49" s="361"/>
      <c r="T49" s="200"/>
      <c r="U49" s="200"/>
      <c r="V49" s="200"/>
      <c r="W49" s="200"/>
    </row>
    <row r="50" spans="12:23" x14ac:dyDescent="0.3">
      <c r="L50" s="361"/>
      <c r="M50" s="361"/>
      <c r="Q50" s="361"/>
      <c r="R50" s="361"/>
      <c r="T50" s="200"/>
      <c r="U50" s="200"/>
      <c r="V50" s="200"/>
      <c r="W50" s="200"/>
    </row>
    <row r="51" spans="12:23" x14ac:dyDescent="0.3">
      <c r="L51" s="361"/>
      <c r="M51" s="361"/>
      <c r="Q51" s="361"/>
      <c r="R51" s="361"/>
      <c r="T51" s="200"/>
      <c r="U51" s="200"/>
      <c r="V51" s="200"/>
      <c r="W51" s="200"/>
    </row>
    <row r="52" spans="12:23" x14ac:dyDescent="0.3">
      <c r="L52" s="361"/>
      <c r="M52" s="361"/>
      <c r="Q52" s="361"/>
      <c r="R52" s="361"/>
      <c r="T52" s="200"/>
      <c r="U52" s="200"/>
      <c r="V52" s="200"/>
      <c r="W52" s="200"/>
    </row>
    <row r="53" spans="12:23" x14ac:dyDescent="0.3">
      <c r="L53" s="361"/>
      <c r="M53" s="361"/>
      <c r="Q53" s="361"/>
      <c r="R53" s="361"/>
      <c r="T53" s="200"/>
      <c r="U53" s="200"/>
      <c r="V53" s="200"/>
      <c r="W53" s="200"/>
    </row>
    <row r="54" spans="12:23" x14ac:dyDescent="0.3">
      <c r="L54" s="361"/>
      <c r="M54" s="361"/>
      <c r="Q54" s="361"/>
      <c r="R54" s="361"/>
      <c r="T54" s="200"/>
      <c r="U54" s="200"/>
      <c r="V54" s="200"/>
      <c r="W54" s="200"/>
    </row>
    <row r="55" spans="12:23" x14ac:dyDescent="0.3">
      <c r="L55" s="361"/>
      <c r="M55" s="361"/>
      <c r="Q55" s="361"/>
      <c r="R55" s="361"/>
      <c r="T55" s="200"/>
      <c r="U55" s="200"/>
      <c r="V55" s="200"/>
      <c r="W55" s="200"/>
    </row>
    <row r="56" spans="12:23" x14ac:dyDescent="0.3">
      <c r="L56" s="361"/>
      <c r="M56" s="361"/>
      <c r="Q56" s="361"/>
      <c r="R56" s="361"/>
      <c r="T56" s="200"/>
      <c r="U56" s="200"/>
      <c r="V56" s="200"/>
      <c r="W56" s="200"/>
    </row>
    <row r="57" spans="12:23" x14ac:dyDescent="0.3">
      <c r="L57" s="361"/>
      <c r="M57" s="361"/>
      <c r="Q57" s="361"/>
      <c r="R57" s="361"/>
      <c r="T57" s="200"/>
      <c r="U57" s="200"/>
      <c r="V57" s="200"/>
      <c r="W57" s="200"/>
    </row>
    <row r="58" spans="12:23" x14ac:dyDescent="0.3">
      <c r="L58" s="361"/>
      <c r="M58" s="361"/>
      <c r="Q58" s="361"/>
      <c r="R58" s="361"/>
      <c r="T58" s="200"/>
      <c r="U58" s="200"/>
      <c r="V58" s="200"/>
      <c r="W58" s="200"/>
    </row>
    <row r="59" spans="12:23" x14ac:dyDescent="0.3">
      <c r="L59" s="361"/>
      <c r="M59" s="361"/>
      <c r="Q59" s="361"/>
      <c r="R59" s="361"/>
      <c r="T59" s="200"/>
      <c r="U59" s="200"/>
      <c r="V59" s="200"/>
      <c r="W59" s="200"/>
    </row>
    <row r="60" spans="12:23" x14ac:dyDescent="0.3">
      <c r="L60" s="361"/>
      <c r="M60" s="361"/>
      <c r="Q60" s="361"/>
      <c r="R60" s="361"/>
      <c r="T60" s="200"/>
      <c r="U60" s="200"/>
      <c r="V60" s="200"/>
      <c r="W60" s="200"/>
    </row>
    <row r="61" spans="12:23" x14ac:dyDescent="0.3">
      <c r="L61" s="361"/>
      <c r="M61" s="361"/>
      <c r="Q61" s="361"/>
      <c r="R61" s="361"/>
      <c r="T61" s="200"/>
      <c r="U61" s="200"/>
      <c r="V61" s="200"/>
      <c r="W61" s="200"/>
    </row>
    <row r="62" spans="12:23" x14ac:dyDescent="0.3">
      <c r="L62" s="361"/>
      <c r="M62" s="361"/>
      <c r="Q62" s="361"/>
      <c r="R62" s="361"/>
      <c r="T62" s="200"/>
      <c r="U62" s="200"/>
      <c r="V62" s="200"/>
      <c r="W62" s="200"/>
    </row>
    <row r="63" spans="12:23" x14ac:dyDescent="0.3">
      <c r="L63" s="361"/>
      <c r="M63" s="361"/>
      <c r="Q63" s="361"/>
      <c r="R63" s="361"/>
      <c r="T63" s="200"/>
      <c r="U63" s="200"/>
      <c r="V63" s="200"/>
      <c r="W63" s="200"/>
    </row>
    <row r="64" spans="12:23" x14ac:dyDescent="0.3">
      <c r="L64" s="361"/>
      <c r="M64" s="361"/>
      <c r="Q64" s="361"/>
      <c r="R64" s="361"/>
      <c r="T64" s="200"/>
      <c r="U64" s="200"/>
      <c r="V64" s="200"/>
      <c r="W64" s="200"/>
    </row>
    <row r="65" spans="12:23" x14ac:dyDescent="0.3">
      <c r="L65" s="361"/>
      <c r="M65" s="361"/>
      <c r="Q65" s="361"/>
      <c r="R65" s="361"/>
      <c r="T65" s="200"/>
      <c r="U65" s="200"/>
      <c r="V65" s="200"/>
      <c r="W65" s="200"/>
    </row>
    <row r="66" spans="12:23" x14ac:dyDescent="0.3">
      <c r="L66" s="361"/>
      <c r="M66" s="361"/>
      <c r="P66" s="361"/>
      <c r="Q66" s="361"/>
      <c r="R66" s="361"/>
      <c r="T66" s="200"/>
      <c r="U66" s="200"/>
      <c r="V66" s="200"/>
      <c r="W66" s="200"/>
    </row>
    <row r="67" spans="12:23" x14ac:dyDescent="0.3">
      <c r="L67" s="361"/>
      <c r="M67" s="361"/>
      <c r="P67" s="361"/>
      <c r="Q67" s="361"/>
      <c r="R67" s="361"/>
      <c r="T67" s="200"/>
      <c r="U67" s="200"/>
      <c r="V67" s="200"/>
      <c r="W67" s="200"/>
    </row>
    <row r="68" spans="12:23" x14ac:dyDescent="0.3">
      <c r="L68" s="361"/>
      <c r="M68" s="361"/>
      <c r="T68" s="200"/>
      <c r="U68" s="200"/>
      <c r="V68" s="200"/>
      <c r="W68" s="200"/>
    </row>
    <row r="69" spans="12:23" x14ac:dyDescent="0.3">
      <c r="M69" s="410"/>
      <c r="T69" s="200"/>
      <c r="U69" s="200"/>
      <c r="V69" s="200"/>
      <c r="W69" s="200"/>
    </row>
  </sheetData>
  <sortState xmlns:xlrd2="http://schemas.microsoft.com/office/spreadsheetml/2017/richdata2" ref="L44:M62">
    <sortCondition descending="1" ref="M44:M62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/>
  </sheetViews>
  <sheetFormatPr baseColWidth="10" defaultColWidth="11.5546875" defaultRowHeight="13.2" x14ac:dyDescent="0.25"/>
  <cols>
    <col min="1" max="1" width="3.109375" style="1" customWidth="1"/>
    <col min="2" max="2" width="27.2187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94" customWidth="1"/>
    <col min="11" max="11" width="24.88671875" style="294" customWidth="1"/>
    <col min="12" max="12" width="21" style="294" bestFit="1" customWidth="1"/>
    <col min="13" max="13" width="6.44140625" style="294" bestFit="1" customWidth="1"/>
    <col min="14" max="16" width="11.5546875" style="294"/>
    <col min="17" max="20" width="11.5546875" style="203"/>
    <col min="21" max="16384" width="11.5546875" style="1"/>
  </cols>
  <sheetData>
    <row r="1" spans="1:20" ht="75" customHeight="1" x14ac:dyDescent="0.25">
      <c r="B1" s="469" t="s">
        <v>482</v>
      </c>
      <c r="C1" s="470"/>
      <c r="D1" s="470"/>
      <c r="E1" s="470"/>
      <c r="F1" s="471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64</v>
      </c>
      <c r="F4" s="132" t="s">
        <v>65</v>
      </c>
      <c r="G4" s="306" t="s">
        <v>66</v>
      </c>
      <c r="H4" s="45"/>
      <c r="I4" s="116"/>
      <c r="J4" s="365"/>
      <c r="K4" s="365"/>
      <c r="L4" s="365"/>
      <c r="M4" s="365"/>
      <c r="N4" s="365"/>
      <c r="O4" s="365"/>
      <c r="P4" s="365"/>
      <c r="Q4" s="364"/>
      <c r="R4" s="364"/>
      <c r="S4" s="364"/>
      <c r="T4" s="364"/>
    </row>
    <row r="5" spans="1:20" s="46" customFormat="1" ht="17.399999999999999" customHeight="1" x14ac:dyDescent="0.9">
      <c r="B5" s="111"/>
      <c r="C5" s="122" t="s">
        <v>67</v>
      </c>
      <c r="D5" s="147">
        <v>10763935.33</v>
      </c>
      <c r="E5" s="147">
        <v>35097347.93</v>
      </c>
      <c r="F5" s="147">
        <f>SUM(D5:E5)</f>
        <v>45861283.259999998</v>
      </c>
      <c r="G5" s="123">
        <f>D5/F5</f>
        <v>0.2347063702726403</v>
      </c>
      <c r="H5" s="117"/>
      <c r="I5" s="118"/>
      <c r="J5" s="365"/>
      <c r="K5" s="365"/>
      <c r="L5" s="365"/>
      <c r="M5" s="365"/>
      <c r="N5" s="365"/>
      <c r="O5" s="365"/>
      <c r="P5" s="365"/>
      <c r="Q5" s="364"/>
      <c r="R5" s="364"/>
      <c r="S5" s="364"/>
      <c r="T5" s="364"/>
    </row>
    <row r="6" spans="1:20" s="46" customFormat="1" ht="17.399999999999999" customHeight="1" x14ac:dyDescent="0.9">
      <c r="B6" s="111"/>
      <c r="C6" s="122" t="s">
        <v>12</v>
      </c>
      <c r="D6" s="147">
        <v>3433530697.8500004</v>
      </c>
      <c r="E6" s="147">
        <v>3751106984.0700002</v>
      </c>
      <c r="F6" s="147">
        <f>SUM(D6:E6)</f>
        <v>7184637681.9200001</v>
      </c>
      <c r="G6" s="123">
        <f t="shared" ref="G6:G7" si="0">D6/F6</f>
        <v>0.47789893518088089</v>
      </c>
      <c r="H6" s="117"/>
      <c r="I6" s="118"/>
      <c r="J6" s="365"/>
      <c r="K6" s="366"/>
      <c r="L6" s="366"/>
      <c r="M6" s="365"/>
      <c r="N6" s="365"/>
      <c r="O6" s="365"/>
      <c r="P6" s="365"/>
      <c r="Q6" s="364"/>
      <c r="R6" s="364"/>
      <c r="S6" s="364"/>
      <c r="T6" s="364"/>
    </row>
    <row r="7" spans="1:20" s="46" customFormat="1" ht="17.399999999999999" customHeight="1" x14ac:dyDescent="0.9">
      <c r="B7" s="111"/>
      <c r="C7" s="122" t="s">
        <v>13</v>
      </c>
      <c r="D7" s="147">
        <f>SUM(D5:D6)</f>
        <v>3444294633.1800003</v>
      </c>
      <c r="E7" s="147">
        <f>SUM(E5:E6)</f>
        <v>3786204332</v>
      </c>
      <c r="F7" s="147">
        <f>SUM(F5:F6)</f>
        <v>7230498965.1800003</v>
      </c>
      <c r="G7" s="123">
        <f t="shared" si="0"/>
        <v>0.47635642433070396</v>
      </c>
      <c r="H7" s="45"/>
      <c r="I7" s="118"/>
      <c r="J7" s="365"/>
      <c r="K7" s="366"/>
      <c r="L7" s="367" t="s">
        <v>68</v>
      </c>
      <c r="M7" s="365"/>
      <c r="N7" s="365"/>
      <c r="O7" s="365"/>
      <c r="P7" s="365"/>
      <c r="Q7" s="364"/>
      <c r="R7" s="364"/>
      <c r="S7" s="364"/>
      <c r="T7" s="364"/>
    </row>
    <row r="8" spans="1:20" ht="19.8" customHeight="1" x14ac:dyDescent="0.55000000000000004">
      <c r="B8" s="112"/>
      <c r="C8" s="113"/>
      <c r="D8" s="307"/>
      <c r="E8" s="307"/>
      <c r="F8" s="114"/>
      <c r="G8" s="121"/>
      <c r="H8" s="119"/>
      <c r="I8" s="120"/>
      <c r="K8" s="368" t="s">
        <v>69</v>
      </c>
      <c r="L8" s="369">
        <f>+D5</f>
        <v>10763935.33</v>
      </c>
      <c r="M8" s="370">
        <f>+L8/L10</f>
        <v>0.2347063702726403</v>
      </c>
    </row>
    <row r="9" spans="1:20" ht="7.8" customHeight="1" x14ac:dyDescent="0.25">
      <c r="B9" s="124"/>
      <c r="D9" s="2"/>
      <c r="I9" s="125"/>
      <c r="K9" s="295" t="s">
        <v>70</v>
      </c>
      <c r="L9" s="296">
        <f>+E5</f>
        <v>35097347.93</v>
      </c>
      <c r="M9" s="297">
        <f>+L9/L10</f>
        <v>0.7652936297273597</v>
      </c>
    </row>
    <row r="10" spans="1:20" x14ac:dyDescent="0.25">
      <c r="B10" s="105"/>
      <c r="I10" s="115"/>
      <c r="K10" s="298"/>
      <c r="L10" s="299">
        <f>+F5</f>
        <v>45861283.259999998</v>
      </c>
      <c r="M10" s="297">
        <v>0.99999999999999989</v>
      </c>
    </row>
    <row r="11" spans="1:20" ht="12" customHeight="1" x14ac:dyDescent="0.25">
      <c r="B11" s="105"/>
      <c r="I11" s="115"/>
      <c r="K11" s="298"/>
      <c r="L11" s="298"/>
      <c r="M11" s="300"/>
    </row>
    <row r="12" spans="1:20" ht="12" customHeight="1" x14ac:dyDescent="0.25">
      <c r="B12" s="105"/>
      <c r="I12" s="115"/>
      <c r="K12" s="298"/>
      <c r="L12" s="301" t="s">
        <v>71</v>
      </c>
    </row>
    <row r="13" spans="1:20" ht="12" customHeight="1" x14ac:dyDescent="0.25">
      <c r="B13" s="105"/>
      <c r="I13" s="115"/>
      <c r="K13" s="295" t="s">
        <v>69</v>
      </c>
      <c r="L13" s="302">
        <f>+D6</f>
        <v>3433530697.8500004</v>
      </c>
      <c r="M13" s="297">
        <f>+L13/L15</f>
        <v>0.47789893518088089</v>
      </c>
    </row>
    <row r="14" spans="1:20" ht="12" customHeight="1" x14ac:dyDescent="0.25">
      <c r="B14" s="105"/>
      <c r="I14" s="115"/>
      <c r="K14" s="295" t="s">
        <v>70</v>
      </c>
      <c r="L14" s="302">
        <f>+E6</f>
        <v>3751106984.0700002</v>
      </c>
      <c r="M14" s="297">
        <f>+L14/L15</f>
        <v>0.52210106481911922</v>
      </c>
    </row>
    <row r="15" spans="1:20" ht="12" customHeight="1" x14ac:dyDescent="0.25">
      <c r="B15" s="105"/>
      <c r="I15" s="115"/>
      <c r="K15" s="298"/>
      <c r="L15" s="303">
        <f>+F6</f>
        <v>7184637681.9200001</v>
      </c>
      <c r="M15" s="297">
        <v>1</v>
      </c>
    </row>
    <row r="16" spans="1:20" ht="12" customHeight="1" x14ac:dyDescent="0.25">
      <c r="B16" s="105"/>
      <c r="I16" s="115"/>
      <c r="J16" s="371"/>
      <c r="K16" s="298"/>
      <c r="L16" s="298"/>
    </row>
    <row r="17" spans="2:20" ht="12" customHeight="1" x14ac:dyDescent="0.25">
      <c r="B17" s="105"/>
      <c r="I17" s="115"/>
      <c r="K17" s="298"/>
      <c r="L17" s="301" t="s">
        <v>13</v>
      </c>
    </row>
    <row r="18" spans="2:20" ht="12" customHeight="1" x14ac:dyDescent="0.25">
      <c r="B18" s="105"/>
      <c r="I18" s="115"/>
      <c r="K18" s="295" t="s">
        <v>69</v>
      </c>
      <c r="L18" s="299">
        <f>+D7</f>
        <v>3444294633.1800003</v>
      </c>
      <c r="M18" s="297">
        <f>+L18/L20</f>
        <v>0.47635642433070396</v>
      </c>
    </row>
    <row r="19" spans="2:20" ht="12" customHeight="1" x14ac:dyDescent="0.25">
      <c r="B19" s="105"/>
      <c r="I19" s="115"/>
      <c r="K19" s="295" t="s">
        <v>70</v>
      </c>
      <c r="L19" s="299">
        <f>+E7</f>
        <v>3786204332</v>
      </c>
      <c r="M19" s="297">
        <f>+L19/L20</f>
        <v>0.52364357566929598</v>
      </c>
    </row>
    <row r="20" spans="2:20" ht="12" customHeight="1" x14ac:dyDescent="0.25">
      <c r="B20" s="105"/>
      <c r="I20" s="115"/>
      <c r="K20" s="298"/>
      <c r="L20" s="299">
        <f>+F7</f>
        <v>7230498965.1800003</v>
      </c>
      <c r="M20" s="297">
        <v>1</v>
      </c>
    </row>
    <row r="21" spans="2:20" ht="12" customHeight="1" x14ac:dyDescent="0.25">
      <c r="B21" s="105"/>
      <c r="I21" s="115"/>
      <c r="K21" s="298"/>
      <c r="L21" s="298"/>
    </row>
    <row r="22" spans="2:20" ht="12" customHeight="1" x14ac:dyDescent="0.25">
      <c r="B22" s="105"/>
      <c r="I22" s="115"/>
      <c r="K22" s="298"/>
      <c r="L22" s="298"/>
    </row>
    <row r="23" spans="2:20" ht="12" customHeight="1" x14ac:dyDescent="0.25">
      <c r="B23" s="105"/>
      <c r="I23" s="115"/>
      <c r="K23" s="298"/>
      <c r="L23" s="298"/>
    </row>
    <row r="24" spans="2:20" ht="34.5" customHeight="1" x14ac:dyDescent="0.25">
      <c r="B24" s="105"/>
      <c r="I24" s="115"/>
      <c r="K24" s="298"/>
      <c r="L24" s="298"/>
    </row>
    <row r="25" spans="2:20" ht="12" customHeight="1" x14ac:dyDescent="0.25">
      <c r="B25" s="105"/>
      <c r="I25" s="115"/>
      <c r="K25" s="298"/>
      <c r="L25" s="298"/>
    </row>
    <row r="26" spans="2:20" ht="12" customHeight="1" x14ac:dyDescent="0.25">
      <c r="B26" s="105"/>
      <c r="I26" s="115"/>
      <c r="K26" s="298"/>
      <c r="L26" s="298"/>
    </row>
    <row r="27" spans="2:20" ht="9.75" customHeight="1" x14ac:dyDescent="0.25">
      <c r="B27" s="105"/>
      <c r="I27" s="115"/>
      <c r="K27" s="298"/>
      <c r="L27" s="298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298"/>
      <c r="L28" s="298"/>
    </row>
    <row r="29" spans="2:20" ht="16.5" customHeight="1" x14ac:dyDescent="0.25">
      <c r="B29" s="124"/>
      <c r="I29" s="125"/>
      <c r="K29" s="298"/>
      <c r="L29" s="298"/>
    </row>
    <row r="30" spans="2:20" ht="21.75" customHeight="1" x14ac:dyDescent="0.25">
      <c r="B30" s="105"/>
      <c r="C30" s="468" t="s">
        <v>72</v>
      </c>
      <c r="D30" s="468"/>
      <c r="E30" s="468"/>
      <c r="F30" s="468"/>
      <c r="G30" s="468"/>
      <c r="I30" s="115"/>
      <c r="K30" s="298"/>
      <c r="L30" s="298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294"/>
      <c r="K31" s="298"/>
      <c r="L31" s="298"/>
      <c r="M31" s="294"/>
      <c r="N31" s="294"/>
      <c r="O31" s="294"/>
      <c r="P31" s="294"/>
      <c r="Q31" s="203"/>
      <c r="R31" s="203"/>
      <c r="S31" s="203"/>
      <c r="T31" s="203"/>
    </row>
    <row r="32" spans="2:20" ht="36" customHeight="1" x14ac:dyDescent="0.35">
      <c r="B32" s="105"/>
      <c r="C32" s="137"/>
      <c r="D32" s="144" t="s">
        <v>10</v>
      </c>
      <c r="E32" s="143" t="s">
        <v>64</v>
      </c>
      <c r="F32" s="143" t="s">
        <v>73</v>
      </c>
      <c r="G32" s="362" t="s">
        <v>74</v>
      </c>
      <c r="I32" s="115"/>
      <c r="K32" s="298" t="s">
        <v>68</v>
      </c>
      <c r="L32" s="298"/>
    </row>
    <row r="33" spans="2:20" s="3" customFormat="1" ht="19.2" customHeight="1" x14ac:dyDescent="0.25">
      <c r="B33" s="128"/>
      <c r="C33" s="141" t="s">
        <v>67</v>
      </c>
      <c r="D33" s="146">
        <v>10763935.33</v>
      </c>
      <c r="E33" s="146">
        <v>35097347.93</v>
      </c>
      <c r="F33" s="146">
        <f>SUM(D33:E33)</f>
        <v>45861283.259999998</v>
      </c>
      <c r="G33" s="142">
        <f>D33/F33</f>
        <v>0.2347063702726403</v>
      </c>
      <c r="H33" s="43"/>
      <c r="I33" s="129"/>
      <c r="J33" s="294"/>
      <c r="K33" s="295" t="s">
        <v>69</v>
      </c>
      <c r="L33" s="299">
        <f>+D33</f>
        <v>10763935.33</v>
      </c>
      <c r="M33" s="372">
        <f>+L33/L35</f>
        <v>0.2347063702726403</v>
      </c>
      <c r="N33" s="294"/>
      <c r="O33" s="294"/>
      <c r="P33" s="294"/>
      <c r="Q33" s="203"/>
      <c r="R33" s="203"/>
      <c r="S33" s="203"/>
      <c r="T33" s="203"/>
    </row>
    <row r="34" spans="2:20" s="3" customFormat="1" ht="19.2" customHeight="1" x14ac:dyDescent="0.25">
      <c r="B34" s="128"/>
      <c r="C34" s="141" t="s">
        <v>12</v>
      </c>
      <c r="D34" s="146">
        <v>1791640163.3105755</v>
      </c>
      <c r="E34" s="146">
        <v>1941855509.7669291</v>
      </c>
      <c r="F34" s="146">
        <f>SUM(D34:E34)</f>
        <v>3733495673.0775046</v>
      </c>
      <c r="G34" s="142">
        <f t="shared" ref="G34:G35" si="1">D34/F34</f>
        <v>0.47988274801822234</v>
      </c>
      <c r="H34" s="43"/>
      <c r="I34" s="129"/>
      <c r="J34" s="294"/>
      <c r="K34" s="295" t="s">
        <v>70</v>
      </c>
      <c r="L34" s="299">
        <f>+E33</f>
        <v>35097347.93</v>
      </c>
      <c r="M34" s="297">
        <f>+L34/L35</f>
        <v>0.7652936297273597</v>
      </c>
      <c r="N34" s="294"/>
      <c r="O34" s="294"/>
      <c r="P34" s="294"/>
      <c r="Q34" s="203"/>
      <c r="R34" s="203"/>
      <c r="S34" s="203"/>
      <c r="T34" s="203"/>
    </row>
    <row r="35" spans="2:20" s="3" customFormat="1" ht="19.2" customHeight="1" x14ac:dyDescent="0.25">
      <c r="B35" s="128"/>
      <c r="C35" s="141" t="s">
        <v>13</v>
      </c>
      <c r="D35" s="146">
        <f>SUM(D33:D34)</f>
        <v>1802404098.6405754</v>
      </c>
      <c r="E35" s="146">
        <f>SUM(E33:E34)</f>
        <v>1976952857.6969292</v>
      </c>
      <c r="F35" s="146">
        <f>SUM(F33:F34)</f>
        <v>3779356956.3375049</v>
      </c>
      <c r="G35" s="142">
        <f t="shared" si="1"/>
        <v>0.47690761139091958</v>
      </c>
      <c r="H35" s="42"/>
      <c r="I35" s="129"/>
      <c r="J35" s="294"/>
      <c r="K35" s="373"/>
      <c r="L35" s="299">
        <f>SUM(L33:L34)</f>
        <v>45861283.259999998</v>
      </c>
      <c r="M35" s="297">
        <v>1</v>
      </c>
      <c r="N35" s="294"/>
      <c r="O35" s="294"/>
      <c r="P35" s="294"/>
      <c r="Q35" s="203"/>
      <c r="R35" s="203"/>
      <c r="S35" s="203"/>
      <c r="T35" s="203"/>
    </row>
    <row r="36" spans="2:20" ht="19.2" customHeight="1" x14ac:dyDescent="0.4">
      <c r="B36" s="105"/>
      <c r="D36" s="307"/>
      <c r="E36" s="41"/>
      <c r="F36" s="41"/>
      <c r="I36" s="115"/>
      <c r="K36" s="374"/>
      <c r="L36" s="374"/>
      <c r="M36" s="300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298"/>
      <c r="L37" s="298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298" t="s">
        <v>71</v>
      </c>
      <c r="L38" s="298"/>
    </row>
    <row r="39" spans="2:20" x14ac:dyDescent="0.25">
      <c r="B39" s="124"/>
      <c r="H39" s="130"/>
      <c r="I39" s="125"/>
      <c r="K39" s="295" t="s">
        <v>69</v>
      </c>
      <c r="L39" s="299">
        <f>+D34</f>
        <v>1791640163.3105755</v>
      </c>
      <c r="M39" s="297">
        <f>+L39/L41</f>
        <v>0.47988274801822234</v>
      </c>
    </row>
    <row r="40" spans="2:20" ht="12" customHeight="1" x14ac:dyDescent="0.25">
      <c r="B40" s="105"/>
      <c r="I40" s="115"/>
      <c r="K40" s="295" t="s">
        <v>70</v>
      </c>
      <c r="L40" s="299">
        <f>+E34</f>
        <v>1941855509.7669291</v>
      </c>
      <c r="M40" s="297">
        <f>+L40/L41</f>
        <v>0.52011725198177772</v>
      </c>
    </row>
    <row r="41" spans="2:20" ht="12" customHeight="1" x14ac:dyDescent="0.25">
      <c r="B41" s="105"/>
      <c r="I41" s="115"/>
      <c r="K41" s="298"/>
      <c r="L41" s="299">
        <f>SUM(L39:L40)</f>
        <v>3733495673.0775046</v>
      </c>
      <c r="M41" s="297">
        <v>1</v>
      </c>
    </row>
    <row r="42" spans="2:20" ht="12" customHeight="1" x14ac:dyDescent="0.25">
      <c r="B42" s="105"/>
      <c r="I42" s="115"/>
      <c r="K42" s="298"/>
      <c r="L42" s="298"/>
    </row>
    <row r="43" spans="2:20" ht="12" customHeight="1" x14ac:dyDescent="0.25">
      <c r="B43" s="105"/>
      <c r="I43" s="115"/>
      <c r="K43" s="298" t="s">
        <v>13</v>
      </c>
      <c r="L43" s="298"/>
    </row>
    <row r="44" spans="2:20" ht="12" customHeight="1" x14ac:dyDescent="0.25">
      <c r="B44" s="105"/>
      <c r="I44" s="115"/>
      <c r="K44" s="295" t="s">
        <v>69</v>
      </c>
      <c r="L44" s="299">
        <f>+D35</f>
        <v>1802404098.6405754</v>
      </c>
      <c r="M44" s="297">
        <f>+L44/L46</f>
        <v>0.47690761139091964</v>
      </c>
    </row>
    <row r="45" spans="2:20" ht="12" customHeight="1" x14ac:dyDescent="0.25">
      <c r="B45" s="105"/>
      <c r="I45" s="115"/>
      <c r="J45" s="371"/>
      <c r="K45" s="295" t="s">
        <v>70</v>
      </c>
      <c r="L45" s="299">
        <f>+E35</f>
        <v>1976952857.6969292</v>
      </c>
      <c r="M45" s="297">
        <f>+L45/L46</f>
        <v>0.52309238860908047</v>
      </c>
    </row>
    <row r="46" spans="2:20" ht="12" customHeight="1" x14ac:dyDescent="0.25">
      <c r="B46" s="105"/>
      <c r="I46" s="115"/>
      <c r="K46" s="298"/>
      <c r="L46" s="299">
        <f>SUM(L44:L45)</f>
        <v>3779356956.3375044</v>
      </c>
      <c r="M46" s="297">
        <v>1</v>
      </c>
    </row>
    <row r="47" spans="2:20" ht="12" customHeight="1" x14ac:dyDescent="0.25">
      <c r="B47" s="105"/>
      <c r="I47" s="115"/>
      <c r="K47" s="298"/>
      <c r="L47" s="298"/>
    </row>
    <row r="48" spans="2:20" ht="12" customHeight="1" x14ac:dyDescent="0.25">
      <c r="B48" s="105"/>
      <c r="I48" s="115"/>
      <c r="K48" s="298"/>
      <c r="L48" s="298"/>
    </row>
    <row r="49" spans="2:20" ht="12" customHeight="1" x14ac:dyDescent="0.25">
      <c r="B49" s="105"/>
      <c r="I49" s="115"/>
      <c r="K49" s="298"/>
      <c r="L49" s="298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294"/>
      <c r="K59" s="294"/>
      <c r="L59" s="294"/>
      <c r="M59" s="294"/>
      <c r="N59" s="294"/>
      <c r="O59" s="294"/>
      <c r="P59" s="294"/>
      <c r="Q59" s="203"/>
      <c r="R59" s="203"/>
      <c r="S59" s="203"/>
      <c r="T59" s="203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65" t="s">
        <v>75</v>
      </c>
      <c r="C65" s="466"/>
      <c r="D65" s="466"/>
      <c r="E65" s="466"/>
      <c r="F65" s="466"/>
      <c r="G65" s="466"/>
      <c r="H65" s="466"/>
      <c r="I65" s="467"/>
      <c r="J65" s="365"/>
      <c r="K65" s="365"/>
      <c r="L65" s="365"/>
      <c r="M65" s="365"/>
      <c r="N65" s="365"/>
      <c r="O65" s="365"/>
      <c r="P65" s="365"/>
      <c r="Q65" s="364"/>
      <c r="R65" s="364"/>
      <c r="S65" s="364"/>
      <c r="T65" s="364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O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" width="4.109375" style="317" customWidth="1"/>
    <col min="17" max="16384" width="11.44140625" style="317"/>
  </cols>
  <sheetData>
    <row r="1" spans="1:15" ht="77.25" customHeight="1" x14ac:dyDescent="0.3">
      <c r="A1" s="317" t="s">
        <v>182</v>
      </c>
      <c r="B1" s="475" t="s">
        <v>477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316"/>
    </row>
    <row r="2" spans="1:15" x14ac:dyDescent="0.3">
      <c r="C2" s="318"/>
      <c r="I2" s="319"/>
    </row>
    <row r="3" spans="1:15" ht="31.95" customHeight="1" x14ac:dyDescent="0.3">
      <c r="B3" s="473" t="s">
        <v>135</v>
      </c>
      <c r="C3" s="473"/>
      <c r="D3" s="472" t="s">
        <v>136</v>
      </c>
      <c r="E3" s="472" t="s">
        <v>76</v>
      </c>
      <c r="F3" s="472" t="s">
        <v>137</v>
      </c>
      <c r="G3" s="472" t="s">
        <v>76</v>
      </c>
      <c r="H3" s="472" t="s">
        <v>138</v>
      </c>
      <c r="I3" s="472" t="s">
        <v>76</v>
      </c>
      <c r="J3" s="472" t="s">
        <v>139</v>
      </c>
      <c r="K3" s="472" t="s">
        <v>76</v>
      </c>
      <c r="L3" s="472" t="s">
        <v>140</v>
      </c>
      <c r="M3" s="472" t="s">
        <v>76</v>
      </c>
      <c r="N3" s="472" t="s">
        <v>141</v>
      </c>
      <c r="O3" s="472" t="s">
        <v>142</v>
      </c>
    </row>
    <row r="4" spans="1:15" ht="27.6" customHeight="1" x14ac:dyDescent="0.3">
      <c r="B4" s="473"/>
      <c r="C4" s="473"/>
      <c r="D4" s="472"/>
      <c r="E4" s="472"/>
      <c r="F4" s="474"/>
      <c r="G4" s="472"/>
      <c r="H4" s="472"/>
      <c r="I4" s="472"/>
      <c r="J4" s="472"/>
      <c r="K4" s="472"/>
      <c r="L4" s="472" t="s">
        <v>143</v>
      </c>
      <c r="M4" s="472"/>
      <c r="N4" s="472" t="s">
        <v>144</v>
      </c>
      <c r="O4" s="472" t="s">
        <v>145</v>
      </c>
    </row>
    <row r="5" spans="1:15" ht="15.6" customHeight="1" x14ac:dyDescent="0.3">
      <c r="B5" s="473"/>
      <c r="C5" s="473"/>
      <c r="D5" s="472"/>
      <c r="E5" s="472"/>
      <c r="F5" s="474"/>
      <c r="G5" s="472"/>
      <c r="H5" s="472"/>
      <c r="I5" s="472"/>
      <c r="J5" s="472"/>
      <c r="K5" s="472"/>
      <c r="L5" s="472"/>
      <c r="M5" s="472"/>
      <c r="N5" s="472"/>
      <c r="O5" s="472"/>
    </row>
    <row r="6" spans="1:15" s="325" customFormat="1" ht="26.4" x14ac:dyDescent="0.3">
      <c r="B6" s="320">
        <v>1</v>
      </c>
      <c r="C6" s="321" t="s">
        <v>146</v>
      </c>
      <c r="D6" s="322">
        <v>39710469.710000001</v>
      </c>
      <c r="E6" s="323">
        <f>D6/$D$54</f>
        <v>3.3261583011040367E-2</v>
      </c>
      <c r="F6" s="322">
        <v>107974.35</v>
      </c>
      <c r="G6" s="323">
        <f>F6/$F$54</f>
        <v>5.0049767776950173E-2</v>
      </c>
      <c r="H6" s="322">
        <v>25226658.939999998</v>
      </c>
      <c r="I6" s="323">
        <f>H6/$H$54</f>
        <v>2.6811404460707226E-2</v>
      </c>
      <c r="J6" s="322">
        <v>14375836.419999998</v>
      </c>
      <c r="K6" s="323">
        <f>J6/$J$54</f>
        <v>5.7312211412723697E-2</v>
      </c>
      <c r="L6" s="322">
        <v>23722860.68</v>
      </c>
      <c r="M6" s="323">
        <f>L6/$L$54</f>
        <v>3.7423008971666609E-2</v>
      </c>
      <c r="N6" s="322">
        <v>125267.23</v>
      </c>
      <c r="O6" s="324">
        <v>129</v>
      </c>
    </row>
    <row r="7" spans="1:15" s="325" customFormat="1" ht="26.4" x14ac:dyDescent="0.3">
      <c r="B7" s="326">
        <v>2</v>
      </c>
      <c r="C7" s="327" t="s">
        <v>147</v>
      </c>
      <c r="D7" s="322">
        <v>3409588.59</v>
      </c>
      <c r="E7" s="323">
        <f t="shared" ref="E7:E34" si="0">D7/$D$54</f>
        <v>2.8558794380420605E-3</v>
      </c>
      <c r="F7" s="328">
        <v>0</v>
      </c>
      <c r="G7" s="323">
        <f t="shared" ref="G7:G34" si="1">F7/$F$54</f>
        <v>0</v>
      </c>
      <c r="H7" s="328">
        <v>2410609.9700000002</v>
      </c>
      <c r="I7" s="323">
        <f t="shared" ref="I7:I34" si="2">H7/$H$54</f>
        <v>2.5620451386926041E-3</v>
      </c>
      <c r="J7" s="322">
        <v>998978.61999999988</v>
      </c>
      <c r="K7" s="323">
        <f t="shared" ref="K7:K34" si="3">J7/$J$54</f>
        <v>3.9826325365373743E-3</v>
      </c>
      <c r="L7" s="328">
        <v>3287103.02</v>
      </c>
      <c r="M7" s="323">
        <f t="shared" ref="M7:M34" si="4">L7/$L$54</f>
        <v>5.1854322068316597E-3</v>
      </c>
      <c r="N7" s="328">
        <v>57082.59</v>
      </c>
      <c r="O7" s="329">
        <v>56</v>
      </c>
    </row>
    <row r="8" spans="1:15" s="325" customFormat="1" ht="26.4" x14ac:dyDescent="0.3">
      <c r="B8" s="326">
        <v>3</v>
      </c>
      <c r="C8" s="327" t="s">
        <v>148</v>
      </c>
      <c r="D8" s="322">
        <v>54683331.939999998</v>
      </c>
      <c r="E8" s="323">
        <f t="shared" si="0"/>
        <v>4.5802887700030305E-2</v>
      </c>
      <c r="F8" s="328">
        <v>251863.43999999997</v>
      </c>
      <c r="G8" s="323">
        <f t="shared" si="1"/>
        <v>0.11674723379676581</v>
      </c>
      <c r="H8" s="328">
        <v>20001867.460000005</v>
      </c>
      <c r="I8" s="323">
        <f t="shared" si="2"/>
        <v>2.1258390170296522E-2</v>
      </c>
      <c r="J8" s="322">
        <v>34429601.040000007</v>
      </c>
      <c r="K8" s="323">
        <f t="shared" si="3"/>
        <v>0.13726064459908568</v>
      </c>
      <c r="L8" s="328">
        <v>48203688.619999997</v>
      </c>
      <c r="M8" s="323">
        <f t="shared" si="4"/>
        <v>7.6041717566318542E-2</v>
      </c>
      <c r="N8" s="328">
        <v>316557.81</v>
      </c>
      <c r="O8" s="329">
        <v>1198</v>
      </c>
    </row>
    <row r="9" spans="1:15" s="325" customFormat="1" ht="26.4" x14ac:dyDescent="0.3">
      <c r="B9" s="326">
        <v>4</v>
      </c>
      <c r="C9" s="327" t="s">
        <v>149</v>
      </c>
      <c r="D9" s="322">
        <v>10169429.869999999</v>
      </c>
      <c r="E9" s="323">
        <f t="shared" si="0"/>
        <v>8.5179384244548247E-3</v>
      </c>
      <c r="F9" s="328">
        <v>489720.69999999995</v>
      </c>
      <c r="G9" s="323">
        <f t="shared" si="1"/>
        <v>0.22700212884416973</v>
      </c>
      <c r="H9" s="328">
        <v>8604570.2800000012</v>
      </c>
      <c r="I9" s="323">
        <f t="shared" si="2"/>
        <v>9.1451117064835098E-3</v>
      </c>
      <c r="J9" s="322">
        <v>1075138.8900000001</v>
      </c>
      <c r="K9" s="323">
        <f t="shared" si="3"/>
        <v>4.2862610258973099E-3</v>
      </c>
      <c r="L9" s="328">
        <v>9834468.5500000007</v>
      </c>
      <c r="M9" s="323">
        <f t="shared" si="4"/>
        <v>1.5513955493930049E-2</v>
      </c>
      <c r="N9" s="328">
        <v>35263.69</v>
      </c>
      <c r="O9" s="329">
        <v>263</v>
      </c>
    </row>
    <row r="10" spans="1:15" s="325" customFormat="1" ht="26.4" x14ac:dyDescent="0.3">
      <c r="B10" s="326">
        <v>5</v>
      </c>
      <c r="C10" s="327" t="s">
        <v>150</v>
      </c>
      <c r="D10" s="322">
        <v>213871.69</v>
      </c>
      <c r="E10" s="323">
        <f t="shared" si="0"/>
        <v>1.791394315553789E-4</v>
      </c>
      <c r="F10" s="328">
        <v>0</v>
      </c>
      <c r="G10" s="323">
        <f t="shared" si="1"/>
        <v>0</v>
      </c>
      <c r="H10" s="328">
        <v>166475.90000000002</v>
      </c>
      <c r="I10" s="323">
        <f t="shared" si="2"/>
        <v>1.7693396095282729E-4</v>
      </c>
      <c r="J10" s="322">
        <v>47395.79</v>
      </c>
      <c r="K10" s="323">
        <f t="shared" si="3"/>
        <v>1.8895300817237988E-4</v>
      </c>
      <c r="L10" s="328">
        <v>184915.18</v>
      </c>
      <c r="M10" s="323">
        <f t="shared" si="4"/>
        <v>2.91705226173311E-4</v>
      </c>
      <c r="N10" s="328">
        <v>1760.92</v>
      </c>
      <c r="O10" s="329">
        <v>6</v>
      </c>
    </row>
    <row r="11" spans="1:15" s="325" customFormat="1" ht="26.4" x14ac:dyDescent="0.3">
      <c r="B11" s="326">
        <v>6</v>
      </c>
      <c r="C11" s="327" t="s">
        <v>151</v>
      </c>
      <c r="D11" s="322">
        <v>18290889.289999999</v>
      </c>
      <c r="E11" s="323">
        <f t="shared" si="0"/>
        <v>1.5320491973729517E-2</v>
      </c>
      <c r="F11" s="328">
        <v>0</v>
      </c>
      <c r="G11" s="323">
        <f t="shared" si="1"/>
        <v>0</v>
      </c>
      <c r="H11" s="328">
        <v>18047592.140000001</v>
      </c>
      <c r="I11" s="323">
        <f t="shared" si="2"/>
        <v>1.9181346747434987E-2</v>
      </c>
      <c r="J11" s="322">
        <v>243297.14999999997</v>
      </c>
      <c r="K11" s="323">
        <f t="shared" si="3"/>
        <v>9.6995383708693792E-4</v>
      </c>
      <c r="L11" s="328">
        <v>10706354.17</v>
      </c>
      <c r="M11" s="323">
        <f t="shared" si="4"/>
        <v>1.6889362272212705E-2</v>
      </c>
      <c r="N11" s="328">
        <v>7883.11</v>
      </c>
      <c r="O11" s="329">
        <v>36</v>
      </c>
    </row>
    <row r="12" spans="1:15" s="325" customFormat="1" ht="26.4" x14ac:dyDescent="0.3">
      <c r="B12" s="326">
        <v>7</v>
      </c>
      <c r="C12" s="327" t="s">
        <v>152</v>
      </c>
      <c r="D12" s="322">
        <v>6265383.5899999999</v>
      </c>
      <c r="E12" s="323">
        <f t="shared" si="0"/>
        <v>5.2479000600266406E-3</v>
      </c>
      <c r="F12" s="328">
        <v>12954.199999999999</v>
      </c>
      <c r="G12" s="323">
        <f t="shared" si="1"/>
        <v>6.0047103940534755E-3</v>
      </c>
      <c r="H12" s="328">
        <v>5780533.7700000014</v>
      </c>
      <c r="I12" s="323">
        <f t="shared" si="2"/>
        <v>6.1436684610065451E-3</v>
      </c>
      <c r="J12" s="322">
        <v>471895.62</v>
      </c>
      <c r="K12" s="323">
        <f t="shared" si="3"/>
        <v>1.8813083808154746E-3</v>
      </c>
      <c r="L12" s="328">
        <v>1851531.42</v>
      </c>
      <c r="M12" s="323">
        <f t="shared" si="4"/>
        <v>2.9208061319686771E-3</v>
      </c>
      <c r="N12" s="328">
        <v>53145.09</v>
      </c>
      <c r="O12" s="329">
        <v>266</v>
      </c>
    </row>
    <row r="13" spans="1:15" s="325" customFormat="1" ht="26.4" x14ac:dyDescent="0.3">
      <c r="B13" s="326">
        <v>8</v>
      </c>
      <c r="C13" s="327" t="s">
        <v>153</v>
      </c>
      <c r="D13" s="322">
        <v>6243293.8600000003</v>
      </c>
      <c r="E13" s="323">
        <f t="shared" si="0"/>
        <v>5.2293976501218437E-3</v>
      </c>
      <c r="F13" s="328">
        <v>72239.530000000013</v>
      </c>
      <c r="G13" s="323">
        <f t="shared" si="1"/>
        <v>3.3485468547076465E-2</v>
      </c>
      <c r="H13" s="328">
        <v>3181113.6399999997</v>
      </c>
      <c r="I13" s="323">
        <f t="shared" si="2"/>
        <v>3.3809520571221785E-3</v>
      </c>
      <c r="J13" s="322">
        <v>2989940.69</v>
      </c>
      <c r="K13" s="323">
        <f t="shared" si="3"/>
        <v>1.1920009934057457E-2</v>
      </c>
      <c r="L13" s="328">
        <v>5387036.1900000004</v>
      </c>
      <c r="M13" s="323">
        <f t="shared" si="4"/>
        <v>8.4980941543455844E-3</v>
      </c>
      <c r="N13" s="328">
        <v>9511</v>
      </c>
      <c r="O13" s="329">
        <v>95</v>
      </c>
    </row>
    <row r="14" spans="1:15" s="325" customFormat="1" ht="26.4" x14ac:dyDescent="0.3">
      <c r="B14" s="326">
        <v>9</v>
      </c>
      <c r="C14" s="327" t="s">
        <v>154</v>
      </c>
      <c r="D14" s="322">
        <v>3094486.95</v>
      </c>
      <c r="E14" s="323">
        <f t="shared" si="0"/>
        <v>2.5919495618075407E-3</v>
      </c>
      <c r="F14" s="328">
        <v>0</v>
      </c>
      <c r="G14" s="323">
        <f t="shared" si="1"/>
        <v>0</v>
      </c>
      <c r="H14" s="328">
        <v>2305763.3199999994</v>
      </c>
      <c r="I14" s="323">
        <f t="shared" si="2"/>
        <v>2.4506119938522107E-3</v>
      </c>
      <c r="J14" s="322">
        <v>788723.63000000012</v>
      </c>
      <c r="K14" s="323">
        <f t="shared" si="3"/>
        <v>3.1444080266441205E-3</v>
      </c>
      <c r="L14" s="328">
        <v>2418836.44</v>
      </c>
      <c r="M14" s="323">
        <f t="shared" si="4"/>
        <v>3.8157344940877563E-3</v>
      </c>
      <c r="N14" s="328">
        <v>2809.57</v>
      </c>
      <c r="O14" s="329">
        <v>38</v>
      </c>
    </row>
    <row r="15" spans="1:15" s="325" customFormat="1" ht="26.4" x14ac:dyDescent="0.3">
      <c r="B15" s="326">
        <v>10</v>
      </c>
      <c r="C15" s="327" t="s">
        <v>155</v>
      </c>
      <c r="D15" s="322">
        <v>8026770.9500000002</v>
      </c>
      <c r="E15" s="323">
        <f t="shared" si="0"/>
        <v>6.7232422636592463E-3</v>
      </c>
      <c r="F15" s="328">
        <v>3300</v>
      </c>
      <c r="G15" s="323">
        <f t="shared" si="1"/>
        <v>1.5296617545179532E-3</v>
      </c>
      <c r="H15" s="328">
        <v>8023470.9500000002</v>
      </c>
      <c r="I15" s="323">
        <f t="shared" si="2"/>
        <v>8.5275075597936022E-3</v>
      </c>
      <c r="J15" s="322">
        <v>0</v>
      </c>
      <c r="K15" s="323">
        <f t="shared" si="3"/>
        <v>0</v>
      </c>
      <c r="L15" s="328">
        <v>1771937.96</v>
      </c>
      <c r="M15" s="323">
        <f t="shared" si="4"/>
        <v>2.7952467903764053E-3</v>
      </c>
      <c r="N15" s="328">
        <v>7752.16</v>
      </c>
      <c r="O15" s="329">
        <v>7</v>
      </c>
    </row>
    <row r="16" spans="1:15" s="325" customFormat="1" ht="26.4" x14ac:dyDescent="0.3">
      <c r="B16" s="326">
        <v>11</v>
      </c>
      <c r="C16" s="327" t="s">
        <v>156</v>
      </c>
      <c r="D16" s="322">
        <v>2345076.27</v>
      </c>
      <c r="E16" s="323">
        <f t="shared" si="0"/>
        <v>1.9642414101735868E-3</v>
      </c>
      <c r="F16" s="328">
        <v>11423.85</v>
      </c>
      <c r="G16" s="323">
        <f t="shared" si="1"/>
        <v>5.2953413437424003E-3</v>
      </c>
      <c r="H16" s="328">
        <v>2182218.44</v>
      </c>
      <c r="I16" s="323">
        <f t="shared" si="2"/>
        <v>2.3193059911584776E-3</v>
      </c>
      <c r="J16" s="322">
        <v>151433.97999999998</v>
      </c>
      <c r="K16" s="323">
        <f t="shared" si="3"/>
        <v>6.037225259989549E-4</v>
      </c>
      <c r="L16" s="328">
        <v>2092473.64</v>
      </c>
      <c r="M16" s="323">
        <f t="shared" si="4"/>
        <v>3.3008944772294586E-3</v>
      </c>
      <c r="N16" s="328">
        <v>12643.95</v>
      </c>
      <c r="O16" s="329">
        <v>35</v>
      </c>
    </row>
    <row r="17" spans="2:15" s="325" customFormat="1" ht="26.4" x14ac:dyDescent="0.3">
      <c r="B17" s="326">
        <v>12</v>
      </c>
      <c r="C17" s="327" t="s">
        <v>157</v>
      </c>
      <c r="D17" s="322">
        <v>10478727.359999999</v>
      </c>
      <c r="E17" s="323">
        <f t="shared" si="0"/>
        <v>8.7770067309712475E-3</v>
      </c>
      <c r="F17" s="328">
        <v>540536.78</v>
      </c>
      <c r="G17" s="323">
        <f t="shared" si="1"/>
        <v>0.25055710281099541</v>
      </c>
      <c r="H17" s="328">
        <v>6522356.2599999998</v>
      </c>
      <c r="I17" s="323">
        <f t="shared" si="2"/>
        <v>6.9320924399704003E-3</v>
      </c>
      <c r="J17" s="322">
        <v>3415834.3200000003</v>
      </c>
      <c r="K17" s="323">
        <f t="shared" si="3"/>
        <v>1.3617921975400255E-2</v>
      </c>
      <c r="L17" s="328">
        <v>9309314.4299999997</v>
      </c>
      <c r="M17" s="323">
        <f t="shared" si="4"/>
        <v>1.4685520525257135E-2</v>
      </c>
      <c r="N17" s="328">
        <v>85488.28</v>
      </c>
      <c r="O17" s="329">
        <v>149</v>
      </c>
    </row>
    <row r="18" spans="2:15" s="325" customFormat="1" ht="26.4" x14ac:dyDescent="0.3">
      <c r="B18" s="326">
        <v>13</v>
      </c>
      <c r="C18" s="327" t="s">
        <v>158</v>
      </c>
      <c r="D18" s="322">
        <v>2394340.36</v>
      </c>
      <c r="E18" s="323">
        <f t="shared" si="0"/>
        <v>2.0055051280536531E-3</v>
      </c>
      <c r="F18" s="328">
        <v>16000</v>
      </c>
      <c r="G18" s="323">
        <f t="shared" si="1"/>
        <v>7.4165418400870455E-3</v>
      </c>
      <c r="H18" s="328">
        <v>1248732.82</v>
      </c>
      <c r="I18" s="323">
        <f t="shared" si="2"/>
        <v>1.3271785526577354E-3</v>
      </c>
      <c r="J18" s="322">
        <v>1129607.54</v>
      </c>
      <c r="K18" s="323">
        <f t="shared" si="3"/>
        <v>4.5034114366951563E-3</v>
      </c>
      <c r="L18" s="328">
        <v>1927237.9</v>
      </c>
      <c r="M18" s="323">
        <f t="shared" si="4"/>
        <v>3.0402337304556437E-3</v>
      </c>
      <c r="N18" s="328">
        <v>10756.37</v>
      </c>
      <c r="O18" s="329">
        <v>13</v>
      </c>
    </row>
    <row r="19" spans="2:15" s="325" customFormat="1" ht="26.4" x14ac:dyDescent="0.3">
      <c r="B19" s="326">
        <v>14</v>
      </c>
      <c r="C19" s="327" t="s">
        <v>159</v>
      </c>
      <c r="D19" s="322">
        <v>48208397.619999997</v>
      </c>
      <c r="E19" s="323">
        <f t="shared" si="0"/>
        <v>4.0379467454727085E-2</v>
      </c>
      <c r="F19" s="328">
        <v>22900</v>
      </c>
      <c r="G19" s="323">
        <f t="shared" si="1"/>
        <v>1.0614925508624584E-2</v>
      </c>
      <c r="H19" s="328">
        <v>45185497.619999997</v>
      </c>
      <c r="I19" s="323">
        <f t="shared" si="2"/>
        <v>4.8024062771435075E-2</v>
      </c>
      <c r="J19" s="322">
        <v>3000000</v>
      </c>
      <c r="K19" s="323">
        <f t="shared" si="3"/>
        <v>1.1960113430267531E-2</v>
      </c>
      <c r="L19" s="328">
        <v>36912712.979999997</v>
      </c>
      <c r="M19" s="323">
        <f t="shared" si="4"/>
        <v>5.8230110088860261E-2</v>
      </c>
      <c r="N19" s="328">
        <v>38794.720000000001</v>
      </c>
      <c r="O19" s="329">
        <v>16</v>
      </c>
    </row>
    <row r="20" spans="2:15" s="325" customFormat="1" ht="26.4" x14ac:dyDescent="0.3">
      <c r="B20" s="326">
        <v>15</v>
      </c>
      <c r="C20" s="327" t="s">
        <v>160</v>
      </c>
      <c r="D20" s="322">
        <v>8215472.7999999998</v>
      </c>
      <c r="E20" s="323">
        <f t="shared" si="0"/>
        <v>6.8812993779152204E-3</v>
      </c>
      <c r="F20" s="328">
        <v>885.5</v>
      </c>
      <c r="G20" s="323">
        <f t="shared" si="1"/>
        <v>4.1045923746231745E-4</v>
      </c>
      <c r="H20" s="328">
        <v>7847663.3600000013</v>
      </c>
      <c r="I20" s="323">
        <f t="shared" si="2"/>
        <v>8.3406556895573077E-3</v>
      </c>
      <c r="J20" s="322">
        <v>366923.93999999994</v>
      </c>
      <c r="K20" s="323">
        <f t="shared" si="3"/>
        <v>1.4628173142268925E-3</v>
      </c>
      <c r="L20" s="328">
        <v>8157467.5999999996</v>
      </c>
      <c r="M20" s="323">
        <f t="shared" si="4"/>
        <v>1.2868472622201466E-2</v>
      </c>
      <c r="N20" s="328">
        <v>6398.73</v>
      </c>
      <c r="O20" s="329">
        <v>244</v>
      </c>
    </row>
    <row r="21" spans="2:15" s="325" customFormat="1" ht="26.4" x14ac:dyDescent="0.3">
      <c r="B21" s="326">
        <v>16</v>
      </c>
      <c r="C21" s="327" t="s">
        <v>161</v>
      </c>
      <c r="D21" s="322">
        <v>4517194.91</v>
      </c>
      <c r="E21" s="323">
        <f t="shared" si="0"/>
        <v>3.7836131018661279E-3</v>
      </c>
      <c r="F21" s="328">
        <v>0</v>
      </c>
      <c r="G21" s="323">
        <f t="shared" si="1"/>
        <v>0</v>
      </c>
      <c r="H21" s="328">
        <v>90246.59</v>
      </c>
      <c r="I21" s="323">
        <f t="shared" si="2"/>
        <v>9.5915905132129098E-5</v>
      </c>
      <c r="J21" s="322">
        <v>4426948.32</v>
      </c>
      <c r="K21" s="323">
        <f t="shared" si="3"/>
        <v>1.7648934685710764E-2</v>
      </c>
      <c r="L21" s="328">
        <v>4517021.26</v>
      </c>
      <c r="M21" s="323">
        <f t="shared" si="4"/>
        <v>7.1256384050133372E-3</v>
      </c>
      <c r="N21" s="328">
        <v>116941.83</v>
      </c>
      <c r="O21" s="329">
        <v>103</v>
      </c>
    </row>
    <row r="22" spans="2:15" s="325" customFormat="1" ht="26.4" x14ac:dyDescent="0.3">
      <c r="B22" s="326">
        <v>17</v>
      </c>
      <c r="C22" s="327" t="s">
        <v>162</v>
      </c>
      <c r="D22" s="322">
        <v>21579693.030000001</v>
      </c>
      <c r="E22" s="323">
        <f t="shared" si="0"/>
        <v>1.8075201736769238E-2</v>
      </c>
      <c r="F22" s="328">
        <v>40250</v>
      </c>
      <c r="G22" s="323">
        <f t="shared" si="1"/>
        <v>1.8657238066468976E-2</v>
      </c>
      <c r="H22" s="328">
        <v>16867972.620000001</v>
      </c>
      <c r="I22" s="323">
        <f t="shared" si="2"/>
        <v>1.7927623210929867E-2</v>
      </c>
      <c r="J22" s="322">
        <v>4671470.41</v>
      </c>
      <c r="K22" s="323">
        <f t="shared" si="3"/>
        <v>1.8623771996579459E-2</v>
      </c>
      <c r="L22" s="328">
        <v>12680343.789999999</v>
      </c>
      <c r="M22" s="323">
        <f t="shared" si="4"/>
        <v>2.0003347227725107E-2</v>
      </c>
      <c r="N22" s="328">
        <v>39516.620000000003</v>
      </c>
      <c r="O22" s="329">
        <v>115</v>
      </c>
    </row>
    <row r="23" spans="2:15" s="325" customFormat="1" ht="26.4" x14ac:dyDescent="0.3">
      <c r="B23" s="326">
        <v>18</v>
      </c>
      <c r="C23" s="327" t="s">
        <v>163</v>
      </c>
      <c r="D23" s="322">
        <v>7387697.8899999997</v>
      </c>
      <c r="E23" s="323">
        <f t="shared" si="0"/>
        <v>6.1879531625596259E-3</v>
      </c>
      <c r="F23" s="328">
        <v>24244.300000000003</v>
      </c>
      <c r="G23" s="323">
        <f t="shared" si="1"/>
        <v>1.1238054083351399E-2</v>
      </c>
      <c r="H23" s="328">
        <v>2951028.45</v>
      </c>
      <c r="I23" s="323">
        <f t="shared" si="2"/>
        <v>3.1364128534099073E-3</v>
      </c>
      <c r="J23" s="322">
        <v>4412425.1400000006</v>
      </c>
      <c r="K23" s="323">
        <f t="shared" si="3"/>
        <v>1.7591035058988035E-2</v>
      </c>
      <c r="L23" s="328">
        <v>6097442.2999999998</v>
      </c>
      <c r="M23" s="323">
        <f t="shared" si="4"/>
        <v>9.6187656697530911E-3</v>
      </c>
      <c r="N23" s="328">
        <v>59067.68</v>
      </c>
      <c r="O23" s="329">
        <v>152</v>
      </c>
    </row>
    <row r="24" spans="2:15" s="325" customFormat="1" ht="26.4" x14ac:dyDescent="0.3">
      <c r="B24" s="326">
        <v>19</v>
      </c>
      <c r="C24" s="327" t="s">
        <v>164</v>
      </c>
      <c r="D24" s="322">
        <v>42823120.200000003</v>
      </c>
      <c r="E24" s="323">
        <f t="shared" si="0"/>
        <v>3.5868746396756225E-2</v>
      </c>
      <c r="F24" s="328">
        <v>0</v>
      </c>
      <c r="G24" s="323">
        <f t="shared" si="1"/>
        <v>0</v>
      </c>
      <c r="H24" s="328">
        <v>39740130.279999994</v>
      </c>
      <c r="I24" s="323">
        <f t="shared" si="2"/>
        <v>4.2236615985988282E-2</v>
      </c>
      <c r="J24" s="322">
        <v>3082989.92</v>
      </c>
      <c r="K24" s="323">
        <f t="shared" si="3"/>
        <v>1.2290969715857141E-2</v>
      </c>
      <c r="L24" s="328">
        <v>18943547.420000002</v>
      </c>
      <c r="M24" s="323">
        <f t="shared" si="4"/>
        <v>2.9883602766824998E-2</v>
      </c>
      <c r="N24" s="328">
        <v>17638.91</v>
      </c>
      <c r="O24" s="329">
        <v>40</v>
      </c>
    </row>
    <row r="25" spans="2:15" s="325" customFormat="1" ht="26.4" x14ac:dyDescent="0.3">
      <c r="B25" s="326">
        <v>20</v>
      </c>
      <c r="C25" s="327" t="s">
        <v>165</v>
      </c>
      <c r="D25" s="322">
        <v>45344265.450000003</v>
      </c>
      <c r="E25" s="323">
        <f t="shared" si="0"/>
        <v>3.7980463599503085E-2</v>
      </c>
      <c r="F25" s="328">
        <v>192129.65</v>
      </c>
      <c r="G25" s="323">
        <f t="shared" si="1"/>
        <v>8.90585992466425E-2</v>
      </c>
      <c r="H25" s="328">
        <v>27406729.769999996</v>
      </c>
      <c r="I25" s="323">
        <f t="shared" si="2"/>
        <v>2.9128427928426081E-2</v>
      </c>
      <c r="J25" s="322">
        <v>17745406.030000005</v>
      </c>
      <c r="K25" s="323">
        <f t="shared" si="3"/>
        <v>7.0745689661651165E-2</v>
      </c>
      <c r="L25" s="328">
        <v>40998594.579999998</v>
      </c>
      <c r="M25" s="323">
        <f t="shared" si="4"/>
        <v>6.4675622113591652E-2</v>
      </c>
      <c r="N25" s="328">
        <v>179333.52</v>
      </c>
      <c r="O25" s="329">
        <v>608</v>
      </c>
    </row>
    <row r="26" spans="2:15" s="325" customFormat="1" ht="26.4" x14ac:dyDescent="0.3">
      <c r="B26" s="326">
        <v>21</v>
      </c>
      <c r="C26" s="327" t="s">
        <v>166</v>
      </c>
      <c r="D26" s="322">
        <v>751106.62</v>
      </c>
      <c r="E26" s="323">
        <f t="shared" si="0"/>
        <v>6.2912867497461674E-4</v>
      </c>
      <c r="F26" s="328">
        <v>6765.45</v>
      </c>
      <c r="G26" s="323">
        <f t="shared" si="1"/>
        <v>3.1360151870010564E-3</v>
      </c>
      <c r="H26" s="328">
        <v>428101.35000000003</v>
      </c>
      <c r="I26" s="323">
        <f t="shared" si="2"/>
        <v>4.5499479230779133E-4</v>
      </c>
      <c r="J26" s="322">
        <v>316239.82</v>
      </c>
      <c r="K26" s="323">
        <f t="shared" si="3"/>
        <v>1.2607547061224624E-3</v>
      </c>
      <c r="L26" s="328">
        <v>581953.35</v>
      </c>
      <c r="M26" s="323">
        <f t="shared" si="4"/>
        <v>9.1803622387337806E-4</v>
      </c>
      <c r="N26" s="328">
        <v>6771.89</v>
      </c>
      <c r="O26" s="329">
        <v>39</v>
      </c>
    </row>
    <row r="27" spans="2:15" s="325" customFormat="1" ht="26.4" x14ac:dyDescent="0.3">
      <c r="B27" s="326">
        <v>22</v>
      </c>
      <c r="C27" s="327" t="s">
        <v>167</v>
      </c>
      <c r="D27" s="322">
        <v>41139310.850000001</v>
      </c>
      <c r="E27" s="323">
        <f t="shared" si="0"/>
        <v>3.4458383717120442E-2</v>
      </c>
      <c r="F27" s="328">
        <v>0</v>
      </c>
      <c r="G27" s="323">
        <f t="shared" si="1"/>
        <v>0</v>
      </c>
      <c r="H27" s="328">
        <v>24691213.34</v>
      </c>
      <c r="I27" s="323">
        <f t="shared" si="2"/>
        <v>2.6242322023653196E-2</v>
      </c>
      <c r="J27" s="322">
        <v>16448097.51</v>
      </c>
      <c r="K27" s="323">
        <f t="shared" si="3"/>
        <v>6.5573703977233652E-2</v>
      </c>
      <c r="L27" s="328">
        <v>32027436.969999999</v>
      </c>
      <c r="M27" s="323">
        <f t="shared" si="4"/>
        <v>5.0523546769309646E-2</v>
      </c>
      <c r="N27" s="328">
        <v>15169.27</v>
      </c>
      <c r="O27" s="329">
        <v>131</v>
      </c>
    </row>
    <row r="28" spans="2:15" s="325" customFormat="1" ht="26.4" x14ac:dyDescent="0.3">
      <c r="B28" s="326">
        <v>23</v>
      </c>
      <c r="C28" s="327" t="s">
        <v>168</v>
      </c>
      <c r="D28" s="322">
        <v>13189820.16</v>
      </c>
      <c r="E28" s="323">
        <f t="shared" si="0"/>
        <v>1.1047824449229707E-2</v>
      </c>
      <c r="F28" s="328">
        <v>76080.739999999991</v>
      </c>
      <c r="G28" s="323">
        <f t="shared" si="1"/>
        <v>3.5265999464674E-2</v>
      </c>
      <c r="H28" s="328">
        <v>633170.27000000025</v>
      </c>
      <c r="I28" s="323">
        <f t="shared" si="2"/>
        <v>6.7294619718932976E-4</v>
      </c>
      <c r="J28" s="322">
        <v>12480569.150000002</v>
      </c>
      <c r="K28" s="323">
        <f t="shared" si="3"/>
        <v>4.9756340902765886E-2</v>
      </c>
      <c r="L28" s="328">
        <v>13189627.84</v>
      </c>
      <c r="M28" s="323">
        <f t="shared" si="4"/>
        <v>2.0806747029686795E-2</v>
      </c>
      <c r="N28" s="328">
        <v>162464.84</v>
      </c>
      <c r="O28" s="329">
        <v>678</v>
      </c>
    </row>
    <row r="29" spans="2:15" s="325" customFormat="1" ht="26.4" x14ac:dyDescent="0.3">
      <c r="B29" s="326">
        <v>24</v>
      </c>
      <c r="C29" s="327" t="s">
        <v>169</v>
      </c>
      <c r="D29" s="322">
        <v>362843017.16000003</v>
      </c>
      <c r="E29" s="323">
        <f t="shared" si="0"/>
        <v>0.30391816625136781</v>
      </c>
      <c r="F29" s="328">
        <v>238575.59</v>
      </c>
      <c r="G29" s="323">
        <f t="shared" si="1"/>
        <v>0.11058786532865329</v>
      </c>
      <c r="H29" s="328">
        <v>281800312.46000004</v>
      </c>
      <c r="I29" s="323">
        <f t="shared" si="2"/>
        <v>0.29950308411783427</v>
      </c>
      <c r="J29" s="322">
        <v>80804129.109999999</v>
      </c>
      <c r="K29" s="323">
        <f t="shared" si="3"/>
        <v>0.32214218326319422</v>
      </c>
      <c r="L29" s="328">
        <v>168001121.11000001</v>
      </c>
      <c r="M29" s="323">
        <f t="shared" si="4"/>
        <v>0.26502315835164192</v>
      </c>
      <c r="N29" s="328">
        <v>371711.93</v>
      </c>
      <c r="O29" s="329">
        <v>438</v>
      </c>
    </row>
    <row r="30" spans="2:15" s="325" customFormat="1" ht="26.4" x14ac:dyDescent="0.3">
      <c r="B30" s="326">
        <v>25</v>
      </c>
      <c r="C30" s="327" t="s">
        <v>170</v>
      </c>
      <c r="D30" s="322">
        <v>24241775.48</v>
      </c>
      <c r="E30" s="323">
        <f t="shared" si="0"/>
        <v>2.0304968270369594E-2</v>
      </c>
      <c r="F30" s="328">
        <v>1660.24</v>
      </c>
      <c r="G30" s="323">
        <f t="shared" si="1"/>
        <v>7.6957746403663227E-4</v>
      </c>
      <c r="H30" s="328">
        <v>21336012.859999999</v>
      </c>
      <c r="I30" s="323">
        <f t="shared" si="2"/>
        <v>2.2676346944273975E-2</v>
      </c>
      <c r="J30" s="322">
        <v>2904102.38</v>
      </c>
      <c r="K30" s="323">
        <f t="shared" si="3"/>
        <v>1.1577797959303301E-2</v>
      </c>
      <c r="L30" s="328">
        <v>10532005.34</v>
      </c>
      <c r="M30" s="323">
        <f t="shared" si="4"/>
        <v>1.6614325550575237E-2</v>
      </c>
      <c r="N30" s="328">
        <v>30837.29</v>
      </c>
      <c r="O30" s="329">
        <v>108</v>
      </c>
    </row>
    <row r="31" spans="2:15" s="325" customFormat="1" ht="26.4" x14ac:dyDescent="0.3">
      <c r="B31" s="326">
        <v>26</v>
      </c>
      <c r="C31" s="327" t="s">
        <v>171</v>
      </c>
      <c r="D31" s="322">
        <v>129969.9</v>
      </c>
      <c r="E31" s="323">
        <f t="shared" si="0"/>
        <v>1.088630945278893E-4</v>
      </c>
      <c r="F31" s="328">
        <v>47835.360000000001</v>
      </c>
      <c r="G31" s="323">
        <f t="shared" si="1"/>
        <v>2.2173309304726642E-2</v>
      </c>
      <c r="H31" s="328">
        <v>72853.61</v>
      </c>
      <c r="I31" s="323">
        <f t="shared" si="2"/>
        <v>7.7430293435941814E-5</v>
      </c>
      <c r="J31" s="322">
        <v>9280.93</v>
      </c>
      <c r="K31" s="323">
        <f t="shared" si="3"/>
        <v>3.7000325179457618E-5</v>
      </c>
      <c r="L31" s="328">
        <v>107016.02</v>
      </c>
      <c r="M31" s="323">
        <f t="shared" si="4"/>
        <v>1.6881865684725058E-4</v>
      </c>
      <c r="N31" s="328">
        <v>1018.54</v>
      </c>
      <c r="O31" s="329">
        <v>6</v>
      </c>
    </row>
    <row r="32" spans="2:15" s="325" customFormat="1" ht="26.4" x14ac:dyDescent="0.3">
      <c r="B32" s="326">
        <v>27</v>
      </c>
      <c r="C32" s="321" t="s">
        <v>172</v>
      </c>
      <c r="D32" s="322">
        <v>2656170.7400000002</v>
      </c>
      <c r="E32" s="323">
        <f t="shared" si="0"/>
        <v>2.224814871372785E-3</v>
      </c>
      <c r="F32" s="322">
        <v>0</v>
      </c>
      <c r="G32" s="323">
        <f t="shared" si="1"/>
        <v>0</v>
      </c>
      <c r="H32" s="322">
        <v>2569986.52</v>
      </c>
      <c r="I32" s="323">
        <f t="shared" si="2"/>
        <v>2.7314337665630423E-3</v>
      </c>
      <c r="J32" s="322">
        <v>86184.22</v>
      </c>
      <c r="K32" s="323">
        <f t="shared" si="3"/>
        <v>3.4359101569971054E-4</v>
      </c>
      <c r="L32" s="328">
        <v>1498636.49</v>
      </c>
      <c r="M32" s="323">
        <f t="shared" si="4"/>
        <v>2.3641114605465431E-3</v>
      </c>
      <c r="N32" s="322">
        <v>3725.2</v>
      </c>
      <c r="O32" s="324">
        <v>7</v>
      </c>
    </row>
    <row r="33" spans="2:15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</row>
    <row r="34" spans="2:15" s="341" customFormat="1" ht="31.8" x14ac:dyDescent="0.3">
      <c r="B34" s="336" t="s">
        <v>173</v>
      </c>
      <c r="C34" s="337"/>
      <c r="D34" s="338">
        <f>SUM(D6:D33)</f>
        <v>788352673.24000013</v>
      </c>
      <c r="E34" s="339">
        <f t="shared" si="0"/>
        <v>0.66032605694272573</v>
      </c>
      <c r="F34" s="338">
        <f>SUM(F6:F32)</f>
        <v>2157339.6800000002</v>
      </c>
      <c r="G34" s="339">
        <f t="shared" si="1"/>
        <v>1</v>
      </c>
      <c r="H34" s="338">
        <f>SUM(H6:H32)</f>
        <v>575322882.99000001</v>
      </c>
      <c r="I34" s="339">
        <f t="shared" si="2"/>
        <v>0.61146482172026495</v>
      </c>
      <c r="J34" s="338">
        <f>SUM(J6:J32)</f>
        <v>210872450.56999999</v>
      </c>
      <c r="K34" s="339">
        <f t="shared" si="3"/>
        <v>0.84068614271189446</v>
      </c>
      <c r="L34" s="338">
        <f>SUM(L6:L32)</f>
        <v>474942685.24999988</v>
      </c>
      <c r="M34" s="339">
        <f t="shared" si="4"/>
        <v>0.74922601497730401</v>
      </c>
      <c r="N34" s="338">
        <f>SUM(N6:N32)</f>
        <v>1775312.74</v>
      </c>
      <c r="O34" s="340">
        <f>SUM(O6:O33)</f>
        <v>4976</v>
      </c>
    </row>
    <row r="35" spans="2:15" ht="15.6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</row>
    <row r="36" spans="2:15" x14ac:dyDescent="0.3">
      <c r="B36" s="473" t="s">
        <v>174</v>
      </c>
      <c r="C36" s="473"/>
      <c r="D36" s="472" t="s">
        <v>136</v>
      </c>
      <c r="E36" s="472" t="s">
        <v>76</v>
      </c>
      <c r="F36" s="472" t="s">
        <v>137</v>
      </c>
      <c r="G36" s="472" t="s">
        <v>76</v>
      </c>
      <c r="H36" s="472" t="s">
        <v>138</v>
      </c>
      <c r="I36" s="472" t="s">
        <v>76</v>
      </c>
      <c r="J36" s="472" t="s">
        <v>139</v>
      </c>
      <c r="K36" s="472" t="s">
        <v>76</v>
      </c>
      <c r="L36" s="472" t="s">
        <v>140</v>
      </c>
      <c r="M36" s="472" t="s">
        <v>76</v>
      </c>
      <c r="N36" s="472" t="s">
        <v>141</v>
      </c>
      <c r="O36" s="472" t="s">
        <v>142</v>
      </c>
    </row>
    <row r="37" spans="2:15" ht="76.95" customHeight="1" x14ac:dyDescent="0.3">
      <c r="B37" s="473"/>
      <c r="C37" s="473"/>
      <c r="D37" s="472"/>
      <c r="E37" s="472"/>
      <c r="F37" s="474"/>
      <c r="G37" s="472"/>
      <c r="H37" s="472"/>
      <c r="I37" s="472"/>
      <c r="J37" s="472"/>
      <c r="K37" s="472"/>
      <c r="L37" s="472" t="s">
        <v>143</v>
      </c>
      <c r="M37" s="472"/>
      <c r="N37" s="472" t="s">
        <v>144</v>
      </c>
      <c r="O37" s="472" t="s">
        <v>145</v>
      </c>
    </row>
    <row r="38" spans="2:15" ht="15.6" customHeight="1" x14ac:dyDescent="0.3">
      <c r="B38" s="473"/>
      <c r="C38" s="473"/>
      <c r="D38" s="472"/>
      <c r="E38" s="472"/>
      <c r="F38" s="474"/>
      <c r="G38" s="472"/>
      <c r="H38" s="472"/>
      <c r="I38" s="472"/>
      <c r="J38" s="472"/>
      <c r="K38" s="472"/>
      <c r="L38" s="472"/>
      <c r="M38" s="472"/>
      <c r="N38" s="472"/>
      <c r="O38" s="472"/>
    </row>
    <row r="39" spans="2:15" s="325" customFormat="1" ht="26.4" x14ac:dyDescent="0.3">
      <c r="B39" s="320">
        <v>1</v>
      </c>
      <c r="C39" s="321" t="s">
        <v>175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</row>
    <row r="40" spans="2:15" s="325" customFormat="1" ht="26.4" x14ac:dyDescent="0.3">
      <c r="B40" s="320">
        <v>2</v>
      </c>
      <c r="C40" s="321" t="s">
        <v>176</v>
      </c>
      <c r="D40" s="322">
        <v>14375000</v>
      </c>
      <c r="E40" s="323">
        <f t="shared" si="5"/>
        <v>1.2040533876216022E-2</v>
      </c>
      <c r="F40" s="322">
        <v>0</v>
      </c>
      <c r="G40" s="323">
        <f t="shared" si="6"/>
        <v>0</v>
      </c>
      <c r="H40" s="322">
        <v>14375000</v>
      </c>
      <c r="I40" s="323">
        <f t="shared" si="7"/>
        <v>1.5278041378343002E-2</v>
      </c>
      <c r="J40" s="322">
        <v>0</v>
      </c>
      <c r="K40" s="323">
        <f t="shared" si="8"/>
        <v>0</v>
      </c>
      <c r="L40" s="322">
        <v>8577397.2599999998</v>
      </c>
      <c r="M40" s="323">
        <f t="shared" si="9"/>
        <v>1.3530915134747931E-2</v>
      </c>
      <c r="N40" s="322">
        <v>0</v>
      </c>
      <c r="O40" s="324">
        <v>7</v>
      </c>
    </row>
    <row r="41" spans="2:15" s="325" customFormat="1" ht="26.4" x14ac:dyDescent="0.3">
      <c r="B41" s="326">
        <v>3</v>
      </c>
      <c r="C41" s="327" t="s">
        <v>177</v>
      </c>
      <c r="D41" s="322">
        <v>49285000</v>
      </c>
      <c r="E41" s="323">
        <f t="shared" si="5"/>
        <v>4.1281232145343072E-2</v>
      </c>
      <c r="F41" s="328">
        <v>0</v>
      </c>
      <c r="G41" s="323">
        <f t="shared" si="6"/>
        <v>0</v>
      </c>
      <c r="H41" s="328">
        <v>49285000</v>
      </c>
      <c r="I41" s="323">
        <f t="shared" si="7"/>
        <v>5.2381096996983297E-2</v>
      </c>
      <c r="J41" s="328">
        <v>0</v>
      </c>
      <c r="K41" s="323">
        <f t="shared" si="8"/>
        <v>0</v>
      </c>
      <c r="L41" s="328">
        <v>13453712.33</v>
      </c>
      <c r="M41" s="323">
        <f t="shared" si="9"/>
        <v>2.1223342497318567E-2</v>
      </c>
      <c r="N41" s="328">
        <v>0</v>
      </c>
      <c r="O41" s="329">
        <v>19</v>
      </c>
    </row>
    <row r="42" spans="2:15" s="325" customFormat="1" ht="26.4" x14ac:dyDescent="0.3">
      <c r="B42" s="320">
        <v>4</v>
      </c>
      <c r="C42" s="327" t="s">
        <v>178</v>
      </c>
      <c r="D42" s="322">
        <v>9053945.8300000001</v>
      </c>
      <c r="E42" s="323">
        <f t="shared" si="5"/>
        <v>7.5836063637940727E-3</v>
      </c>
      <c r="F42" s="328">
        <v>0</v>
      </c>
      <c r="G42" s="323">
        <f t="shared" si="6"/>
        <v>0</v>
      </c>
      <c r="H42" s="328">
        <v>4000000</v>
      </c>
      <c r="I42" s="323">
        <f t="shared" si="7"/>
        <v>4.2512810791910964E-3</v>
      </c>
      <c r="J42" s="328">
        <v>5053945.8300000029</v>
      </c>
      <c r="K42" s="323">
        <f t="shared" si="8"/>
        <v>2.014858846574254E-2</v>
      </c>
      <c r="L42" s="328">
        <v>7037507.4699999997</v>
      </c>
      <c r="M42" s="323">
        <f t="shared" si="9"/>
        <v>1.1101726252180678E-2</v>
      </c>
      <c r="N42" s="328">
        <v>0</v>
      </c>
      <c r="O42" s="329">
        <v>128</v>
      </c>
    </row>
    <row r="43" spans="2:15" s="325" customFormat="1" ht="26.4" x14ac:dyDescent="0.3">
      <c r="B43" s="326">
        <v>5</v>
      </c>
      <c r="C43" s="327" t="s">
        <v>179</v>
      </c>
      <c r="D43" s="322">
        <v>51797000</v>
      </c>
      <c r="E43" s="323">
        <f t="shared" si="5"/>
        <v>4.3385289265138176E-2</v>
      </c>
      <c r="F43" s="328">
        <v>0</v>
      </c>
      <c r="G43" s="323">
        <f t="shared" si="6"/>
        <v>0</v>
      </c>
      <c r="H43" s="328">
        <v>51797000</v>
      </c>
      <c r="I43" s="323">
        <f t="shared" si="7"/>
        <v>5.5050901514715304E-2</v>
      </c>
      <c r="J43" s="328">
        <v>0</v>
      </c>
      <c r="K43" s="323">
        <f t="shared" si="8"/>
        <v>0</v>
      </c>
      <c r="L43" s="328">
        <v>25884183.57</v>
      </c>
      <c r="M43" s="323">
        <f t="shared" si="9"/>
        <v>4.0832513710331135E-2</v>
      </c>
      <c r="N43" s="328">
        <v>0</v>
      </c>
      <c r="O43" s="329">
        <v>9</v>
      </c>
    </row>
    <row r="44" spans="2:15" s="325" customFormat="1" ht="26.4" x14ac:dyDescent="0.3">
      <c r="B44" s="320">
        <v>6</v>
      </c>
      <c r="C44" s="327" t="s">
        <v>180</v>
      </c>
      <c r="D44" s="322">
        <v>12300000</v>
      </c>
      <c r="E44" s="323">
        <f t="shared" si="5"/>
        <v>1.0302508986257883E-2</v>
      </c>
      <c r="F44" s="328">
        <v>0</v>
      </c>
      <c r="G44" s="323">
        <f t="shared" si="6"/>
        <v>0</v>
      </c>
      <c r="H44" s="328">
        <v>12300000</v>
      </c>
      <c r="I44" s="323">
        <f t="shared" si="7"/>
        <v>1.3072689318512621E-2</v>
      </c>
      <c r="J44" s="328">
        <v>0</v>
      </c>
      <c r="K44" s="323">
        <f t="shared" si="8"/>
        <v>0</v>
      </c>
      <c r="L44" s="328">
        <v>6223013.6799999997</v>
      </c>
      <c r="M44" s="323">
        <f t="shared" si="9"/>
        <v>9.81685556050081E-3</v>
      </c>
      <c r="N44" s="328">
        <v>0</v>
      </c>
      <c r="O44" s="329">
        <v>8</v>
      </c>
    </row>
    <row r="45" spans="2:15" s="325" customFormat="1" ht="26.4" x14ac:dyDescent="0.3">
      <c r="B45" s="320">
        <v>6</v>
      </c>
      <c r="C45" s="327" t="s">
        <v>253</v>
      </c>
      <c r="D45" s="322">
        <v>5350121.75</v>
      </c>
      <c r="E45" s="323">
        <f t="shared" ref="E45" si="10">D45/$D$54</f>
        <v>4.481274585930793E-3</v>
      </c>
      <c r="F45" s="328">
        <v>0</v>
      </c>
      <c r="G45" s="323">
        <f t="shared" ref="G45" si="11">F45/$F$54</f>
        <v>0</v>
      </c>
      <c r="H45" s="328">
        <v>4485156.63</v>
      </c>
      <c r="I45" s="323">
        <f t="shared" ref="I45" si="12">H45/$H$54</f>
        <v>4.7669153795818747E-3</v>
      </c>
      <c r="J45" s="328">
        <v>864965.12</v>
      </c>
      <c r="K45" s="323">
        <f t="shared" ref="K45" si="13">J45/$J$54</f>
        <v>3.448360316141656E-3</v>
      </c>
      <c r="L45" s="328">
        <v>5300969.3499999996</v>
      </c>
      <c r="M45" s="323">
        <f t="shared" ref="M45" si="14">L45/$L$54</f>
        <v>8.362323002251839E-3</v>
      </c>
      <c r="N45" s="328">
        <v>0</v>
      </c>
      <c r="O45" s="329">
        <v>2</v>
      </c>
    </row>
    <row r="46" spans="2:15" s="325" customFormat="1" ht="26.4" x14ac:dyDescent="0.3">
      <c r="B46" s="326">
        <v>7</v>
      </c>
      <c r="C46" s="327" t="s">
        <v>181</v>
      </c>
      <c r="D46" s="322">
        <v>263370197.19999999</v>
      </c>
      <c r="E46" s="323">
        <f t="shared" si="5"/>
        <v>0.22059949783459437</v>
      </c>
      <c r="F46" s="328">
        <v>0</v>
      </c>
      <c r="G46" s="323">
        <f t="shared" si="6"/>
        <v>0</v>
      </c>
      <c r="H46" s="328">
        <v>229327817.25999999</v>
      </c>
      <c r="I46" s="323">
        <f t="shared" si="7"/>
        <v>0.2437342526124078</v>
      </c>
      <c r="J46" s="328">
        <v>34042379.940000005</v>
      </c>
      <c r="K46" s="323">
        <f t="shared" si="8"/>
        <v>0.13571690850622137</v>
      </c>
      <c r="L46" s="328">
        <v>92491628.349999994</v>
      </c>
      <c r="M46" s="323">
        <f t="shared" si="9"/>
        <v>0.14590630886536504</v>
      </c>
      <c r="N46" s="328">
        <v>0</v>
      </c>
      <c r="O46" s="329">
        <v>59</v>
      </c>
    </row>
    <row r="47" spans="2:15" ht="19.2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182</v>
      </c>
      <c r="N47" s="348"/>
      <c r="O47" s="350"/>
    </row>
    <row r="48" spans="2:15" s="341" customFormat="1" ht="31.8" x14ac:dyDescent="0.3">
      <c r="B48" s="336" t="s">
        <v>183</v>
      </c>
      <c r="C48" s="337"/>
      <c r="D48" s="338">
        <f>SUM(D39:D47)</f>
        <v>405531264.77999997</v>
      </c>
      <c r="E48" s="339">
        <f t="shared" ref="E48" si="15">D48/$D$54</f>
        <v>0.33967394305727439</v>
      </c>
      <c r="F48" s="338">
        <f>SUM(F39:F46)</f>
        <v>0</v>
      </c>
      <c r="G48" s="339">
        <f t="shared" ref="G48" si="16">F48/$F$54</f>
        <v>0</v>
      </c>
      <c r="H48" s="338">
        <f>SUM(H39:H46)</f>
        <v>365569973.88999999</v>
      </c>
      <c r="I48" s="339">
        <f t="shared" ref="I48" si="17">H48/$H$54</f>
        <v>0.38853517827973499</v>
      </c>
      <c r="J48" s="338">
        <f>SUM(J39:J46)</f>
        <v>39961290.890000008</v>
      </c>
      <c r="K48" s="339">
        <f t="shared" ref="K48" si="18">J48/$J$54</f>
        <v>0.15931385728810557</v>
      </c>
      <c r="L48" s="338">
        <f>SUM(L39:L46)</f>
        <v>158968412.00999999</v>
      </c>
      <c r="M48" s="339">
        <f t="shared" ref="M48" si="19">L48/$L$54</f>
        <v>0.25077398502269599</v>
      </c>
      <c r="N48" s="338">
        <f>SUM(N39:N46)</f>
        <v>0</v>
      </c>
      <c r="O48" s="340">
        <f>SUM(O39:O46)</f>
        <v>232</v>
      </c>
    </row>
    <row r="49" spans="2:15" ht="19.2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</row>
    <row r="50" spans="2:15" ht="19.2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</row>
    <row r="51" spans="2:15" ht="19.2" hidden="1" x14ac:dyDescent="0.3">
      <c r="B51" s="351" t="s">
        <v>184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</row>
    <row r="52" spans="2:15" ht="19.2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</row>
    <row r="53" spans="2:15" ht="19.2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</row>
    <row r="54" spans="2:15" s="341" customFormat="1" ht="31.8" x14ac:dyDescent="0.3">
      <c r="B54" s="336" t="s">
        <v>185</v>
      </c>
      <c r="C54" s="337"/>
      <c r="D54" s="338">
        <f>D34+D48</f>
        <v>1193883938.02</v>
      </c>
      <c r="E54" s="339">
        <f>E48+E34</f>
        <v>1</v>
      </c>
      <c r="F54" s="338">
        <f>F34+F48</f>
        <v>2157339.6800000002</v>
      </c>
      <c r="G54" s="339">
        <f>G48+G34</f>
        <v>1</v>
      </c>
      <c r="H54" s="338">
        <f>H34+H48</f>
        <v>940892856.88</v>
      </c>
      <c r="I54" s="339">
        <f>I48+I34</f>
        <v>1</v>
      </c>
      <c r="J54" s="338">
        <f>J34+J48</f>
        <v>250833741.46000001</v>
      </c>
      <c r="K54" s="339">
        <f>K48+K34</f>
        <v>1</v>
      </c>
      <c r="L54" s="338">
        <f>L34+L48</f>
        <v>633911097.25999987</v>
      </c>
      <c r="M54" s="339">
        <f>M48+M34</f>
        <v>1</v>
      </c>
      <c r="N54" s="338">
        <f>N34+N48</f>
        <v>1775312.74</v>
      </c>
      <c r="O54" s="340">
        <f>O34+O48</f>
        <v>5208</v>
      </c>
    </row>
    <row r="55" spans="2:15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5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5" x14ac:dyDescent="0.3">
      <c r="D57" s="360"/>
      <c r="E57" s="360"/>
      <c r="F57" s="360"/>
      <c r="H57" s="360"/>
      <c r="J57" s="360"/>
      <c r="L57" s="360"/>
    </row>
    <row r="58" spans="2:15" x14ac:dyDescent="0.3">
      <c r="D58" s="360"/>
      <c r="E58" s="360"/>
      <c r="F58" s="360"/>
      <c r="H58" s="360"/>
      <c r="J58" s="360"/>
      <c r="L58" s="360"/>
    </row>
    <row r="59" spans="2:15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5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5" x14ac:dyDescent="0.3">
      <c r="D61" s="360"/>
      <c r="E61" s="360"/>
      <c r="F61" s="360"/>
      <c r="H61" s="360"/>
      <c r="J61" s="360"/>
      <c r="L61" s="360"/>
    </row>
    <row r="62" spans="2:15" x14ac:dyDescent="0.3">
      <c r="D62" s="360"/>
      <c r="E62" s="360"/>
      <c r="F62" s="360"/>
      <c r="H62" s="360"/>
      <c r="J62" s="360"/>
      <c r="L62" s="360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CAF4-6579-4A65-A144-9B7BDBF5B3D2}">
  <sheetPr>
    <pageSetUpPr fitToPage="1"/>
  </sheetPr>
  <dimension ref="A1:O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384" width="11.44140625" style="317"/>
  </cols>
  <sheetData>
    <row r="1" spans="1:15" ht="77.25" customHeight="1" x14ac:dyDescent="0.3">
      <c r="A1" s="317" t="s">
        <v>182</v>
      </c>
      <c r="B1" s="475" t="s">
        <v>478</v>
      </c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316"/>
    </row>
    <row r="2" spans="1:15" x14ac:dyDescent="0.3">
      <c r="C2" s="318"/>
      <c r="I2" s="319"/>
    </row>
    <row r="3" spans="1:15" ht="31.95" customHeight="1" x14ac:dyDescent="0.3">
      <c r="B3" s="473" t="s">
        <v>135</v>
      </c>
      <c r="C3" s="473"/>
      <c r="D3" s="472" t="s">
        <v>136</v>
      </c>
      <c r="E3" s="472" t="s">
        <v>76</v>
      </c>
      <c r="F3" s="472" t="s">
        <v>137</v>
      </c>
      <c r="G3" s="472" t="s">
        <v>76</v>
      </c>
      <c r="H3" s="472" t="s">
        <v>138</v>
      </c>
      <c r="I3" s="472" t="s">
        <v>76</v>
      </c>
      <c r="J3" s="472" t="s">
        <v>139</v>
      </c>
      <c r="K3" s="472" t="s">
        <v>76</v>
      </c>
      <c r="L3" s="472" t="s">
        <v>140</v>
      </c>
      <c r="M3" s="472" t="s">
        <v>76</v>
      </c>
      <c r="N3" s="472" t="s">
        <v>141</v>
      </c>
      <c r="O3" s="472" t="s">
        <v>142</v>
      </c>
    </row>
    <row r="4" spans="1:15" ht="27.6" customHeight="1" x14ac:dyDescent="0.3">
      <c r="B4" s="473"/>
      <c r="C4" s="473"/>
      <c r="D4" s="472"/>
      <c r="E4" s="472"/>
      <c r="F4" s="474"/>
      <c r="G4" s="472"/>
      <c r="H4" s="472"/>
      <c r="I4" s="472"/>
      <c r="J4" s="472"/>
      <c r="K4" s="472"/>
      <c r="L4" s="472" t="s">
        <v>143</v>
      </c>
      <c r="M4" s="472"/>
      <c r="N4" s="472" t="s">
        <v>144</v>
      </c>
      <c r="O4" s="472" t="s">
        <v>145</v>
      </c>
    </row>
    <row r="5" spans="1:15" ht="15.6" customHeight="1" x14ac:dyDescent="0.3">
      <c r="B5" s="473"/>
      <c r="C5" s="473"/>
      <c r="D5" s="472"/>
      <c r="E5" s="472"/>
      <c r="F5" s="474"/>
      <c r="G5" s="472"/>
      <c r="H5" s="472"/>
      <c r="I5" s="472"/>
      <c r="J5" s="472"/>
      <c r="K5" s="472"/>
      <c r="L5" s="472"/>
      <c r="M5" s="472"/>
      <c r="N5" s="472"/>
      <c r="O5" s="472"/>
    </row>
    <row r="6" spans="1:15" s="325" customFormat="1" ht="26.4" x14ac:dyDescent="0.3">
      <c r="B6" s="320">
        <v>1</v>
      </c>
      <c r="C6" s="321" t="s">
        <v>146</v>
      </c>
      <c r="D6" s="322">
        <v>209915885.77000001</v>
      </c>
      <c r="E6" s="323">
        <f>D6/$D$54</f>
        <v>3.0472986217237718E-2</v>
      </c>
      <c r="F6" s="322">
        <v>517222.81000000006</v>
      </c>
      <c r="G6" s="323">
        <f>F6/$F$54</f>
        <v>2.4025730095128699E-2</v>
      </c>
      <c r="H6" s="322">
        <v>135888827.41999996</v>
      </c>
      <c r="I6" s="323">
        <f>H6/$H$54</f>
        <v>2.4282671594942403E-2</v>
      </c>
      <c r="J6" s="322">
        <v>73509835.540000007</v>
      </c>
      <c r="K6" s="323">
        <f>J6/$J$54</f>
        <v>5.7839042848222458E-2</v>
      </c>
      <c r="L6" s="322">
        <v>122316835.34999999</v>
      </c>
      <c r="M6" s="323">
        <f>L6/$L$54</f>
        <v>3.3931579337704451E-2</v>
      </c>
      <c r="N6" s="322">
        <v>644027.24</v>
      </c>
      <c r="O6" s="324">
        <v>1024</v>
      </c>
    </row>
    <row r="7" spans="1:15" s="325" customFormat="1" ht="26.4" x14ac:dyDescent="0.3">
      <c r="B7" s="326">
        <v>2</v>
      </c>
      <c r="C7" s="327" t="s">
        <v>147</v>
      </c>
      <c r="D7" s="322">
        <v>15756602.050000001</v>
      </c>
      <c r="E7" s="323">
        <f t="shared" ref="E7:E34" si="0">D7/$D$54</f>
        <v>2.2873481696675385E-3</v>
      </c>
      <c r="F7" s="328">
        <v>0</v>
      </c>
      <c r="G7" s="323">
        <f t="shared" ref="G7:G34" si="1">F7/$F$54</f>
        <v>0</v>
      </c>
      <c r="H7" s="328">
        <v>10868298.710000001</v>
      </c>
      <c r="I7" s="323">
        <f t="shared" ref="I7:I34" si="2">H7/$H$54</f>
        <v>1.9421120439503036E-3</v>
      </c>
      <c r="J7" s="322">
        <v>4888303.3400000008</v>
      </c>
      <c r="K7" s="323">
        <f t="shared" ref="K7:K34" si="3">J7/$J$54</f>
        <v>3.8462170981666838E-3</v>
      </c>
      <c r="L7" s="328">
        <v>12810453.869999999</v>
      </c>
      <c r="M7" s="323">
        <f t="shared" ref="M7:M34" si="4">L7/$L$54</f>
        <v>3.5537130322094131E-3</v>
      </c>
      <c r="N7" s="328">
        <v>227286.08</v>
      </c>
      <c r="O7" s="329">
        <v>177</v>
      </c>
    </row>
    <row r="8" spans="1:15" s="325" customFormat="1" ht="26.4" x14ac:dyDescent="0.3">
      <c r="B8" s="326">
        <v>3</v>
      </c>
      <c r="C8" s="327" t="s">
        <v>148</v>
      </c>
      <c r="D8" s="322">
        <v>243679733.94999999</v>
      </c>
      <c r="E8" s="323">
        <f t="shared" si="0"/>
        <v>3.5374403165535626E-2</v>
      </c>
      <c r="F8" s="328">
        <v>1955431.1499999997</v>
      </c>
      <c r="G8" s="323">
        <f t="shared" si="1"/>
        <v>9.0832538939083357E-2</v>
      </c>
      <c r="H8" s="328">
        <v>107947544.02999997</v>
      </c>
      <c r="I8" s="323">
        <f t="shared" si="2"/>
        <v>1.9289700344969504E-2</v>
      </c>
      <c r="J8" s="322">
        <v>133776758.77000022</v>
      </c>
      <c r="K8" s="323">
        <f t="shared" si="3"/>
        <v>0.10525829129877498</v>
      </c>
      <c r="L8" s="328">
        <v>197691493.78999999</v>
      </c>
      <c r="M8" s="323">
        <f t="shared" si="4"/>
        <v>5.4841057543144583E-2</v>
      </c>
      <c r="N8" s="328">
        <v>1215841.07</v>
      </c>
      <c r="O8" s="329">
        <v>3463</v>
      </c>
    </row>
    <row r="9" spans="1:15" s="325" customFormat="1" ht="26.4" x14ac:dyDescent="0.3">
      <c r="B9" s="326">
        <v>4</v>
      </c>
      <c r="C9" s="327" t="s">
        <v>149</v>
      </c>
      <c r="D9" s="322">
        <v>30825566.690000001</v>
      </c>
      <c r="E9" s="323">
        <f t="shared" si="0"/>
        <v>4.4748736639785951E-3</v>
      </c>
      <c r="F9" s="328">
        <v>1361369.1400000001</v>
      </c>
      <c r="G9" s="323">
        <f t="shared" si="1"/>
        <v>6.3237519469563755E-2</v>
      </c>
      <c r="H9" s="328">
        <v>18259866.700000003</v>
      </c>
      <c r="I9" s="323">
        <f t="shared" si="2"/>
        <v>3.2629492421263318E-3</v>
      </c>
      <c r="J9" s="322">
        <v>11204330.850000001</v>
      </c>
      <c r="K9" s="323">
        <f t="shared" si="3"/>
        <v>8.8157967890729258E-3</v>
      </c>
      <c r="L9" s="328">
        <v>29223023.48</v>
      </c>
      <c r="M9" s="323">
        <f t="shared" si="4"/>
        <v>8.1066791571404086E-3</v>
      </c>
      <c r="N9" s="328">
        <v>108709.14</v>
      </c>
      <c r="O9" s="329">
        <v>639</v>
      </c>
    </row>
    <row r="10" spans="1:15" s="325" customFormat="1" ht="26.4" x14ac:dyDescent="0.3">
      <c r="B10" s="326">
        <v>5</v>
      </c>
      <c r="C10" s="327" t="s">
        <v>150</v>
      </c>
      <c r="D10" s="322">
        <v>2592318.33</v>
      </c>
      <c r="E10" s="323">
        <f t="shared" si="0"/>
        <v>3.7632064124644882E-4</v>
      </c>
      <c r="F10" s="328">
        <v>6821</v>
      </c>
      <c r="G10" s="323">
        <f t="shared" si="1"/>
        <v>3.1684508457558715E-4</v>
      </c>
      <c r="H10" s="328">
        <v>1655969.19</v>
      </c>
      <c r="I10" s="323">
        <f t="shared" si="2"/>
        <v>2.9591362862988781E-4</v>
      </c>
      <c r="J10" s="322">
        <v>929528.14</v>
      </c>
      <c r="K10" s="323">
        <f t="shared" si="3"/>
        <v>7.3137176165812055E-4</v>
      </c>
      <c r="L10" s="328">
        <v>2298110.64</v>
      </c>
      <c r="M10" s="323">
        <f t="shared" si="4"/>
        <v>6.3751259820329193E-4</v>
      </c>
      <c r="N10" s="328">
        <v>15647.26</v>
      </c>
      <c r="O10" s="329">
        <v>39</v>
      </c>
    </row>
    <row r="11" spans="1:15" s="325" customFormat="1" ht="26.4" x14ac:dyDescent="0.3">
      <c r="B11" s="326">
        <v>6</v>
      </c>
      <c r="C11" s="327" t="s">
        <v>151</v>
      </c>
      <c r="D11" s="322">
        <v>148739356.09</v>
      </c>
      <c r="E11" s="323">
        <f t="shared" si="0"/>
        <v>2.1592135971346037E-2</v>
      </c>
      <c r="F11" s="328">
        <v>19960</v>
      </c>
      <c r="G11" s="323">
        <f t="shared" si="1"/>
        <v>9.2717019324567061E-4</v>
      </c>
      <c r="H11" s="328">
        <v>102476098.94</v>
      </c>
      <c r="I11" s="323">
        <f t="shared" si="2"/>
        <v>1.8311979756803806E-2</v>
      </c>
      <c r="J11" s="322">
        <v>46243297.149999999</v>
      </c>
      <c r="K11" s="323">
        <f t="shared" si="3"/>
        <v>3.6385172482756085E-2</v>
      </c>
      <c r="L11" s="328">
        <v>92754925.629999995</v>
      </c>
      <c r="M11" s="323">
        <f t="shared" si="4"/>
        <v>2.5730890673973123E-2</v>
      </c>
      <c r="N11" s="328">
        <v>72088.009999999995</v>
      </c>
      <c r="O11" s="329">
        <v>174</v>
      </c>
    </row>
    <row r="12" spans="1:15" s="325" customFormat="1" ht="26.4" x14ac:dyDescent="0.3">
      <c r="B12" s="326">
        <v>7</v>
      </c>
      <c r="C12" s="327" t="s">
        <v>152</v>
      </c>
      <c r="D12" s="322">
        <v>29966525.890000001</v>
      </c>
      <c r="E12" s="323">
        <f t="shared" si="0"/>
        <v>4.3501687691469238E-3</v>
      </c>
      <c r="F12" s="328">
        <v>43433.399999999994</v>
      </c>
      <c r="G12" s="323">
        <f t="shared" si="1"/>
        <v>2.0175427791240736E-3</v>
      </c>
      <c r="H12" s="328">
        <v>28611618.250000011</v>
      </c>
      <c r="I12" s="323">
        <f t="shared" si="2"/>
        <v>5.1127568244978177E-3</v>
      </c>
      <c r="J12" s="322">
        <v>1311474.2400000002</v>
      </c>
      <c r="K12" s="323">
        <f t="shared" si="3"/>
        <v>1.0318947689717548E-3</v>
      </c>
      <c r="L12" s="328">
        <v>9373012.5800000001</v>
      </c>
      <c r="M12" s="323">
        <f t="shared" si="4"/>
        <v>2.6001418290582997E-3</v>
      </c>
      <c r="N12" s="328">
        <v>276911.68</v>
      </c>
      <c r="O12" s="329">
        <v>804</v>
      </c>
    </row>
    <row r="13" spans="1:15" s="325" customFormat="1" ht="26.4" x14ac:dyDescent="0.3">
      <c r="B13" s="326">
        <v>8</v>
      </c>
      <c r="C13" s="327" t="s">
        <v>153</v>
      </c>
      <c r="D13" s="322">
        <v>99843763.180000007</v>
      </c>
      <c r="E13" s="323">
        <f t="shared" si="0"/>
        <v>1.449407989348136E-2</v>
      </c>
      <c r="F13" s="328">
        <v>1779786.73</v>
      </c>
      <c r="G13" s="323">
        <f t="shared" si="1"/>
        <v>8.267360753457817E-2</v>
      </c>
      <c r="H13" s="328">
        <v>79547730.070000008</v>
      </c>
      <c r="I13" s="323">
        <f t="shared" si="2"/>
        <v>1.4214791915473101E-2</v>
      </c>
      <c r="J13" s="322">
        <v>18516246.380000003</v>
      </c>
      <c r="K13" s="323">
        <f t="shared" si="3"/>
        <v>1.4568961553155776E-2</v>
      </c>
      <c r="L13" s="328">
        <v>62380062.369999997</v>
      </c>
      <c r="M13" s="323">
        <f t="shared" si="4"/>
        <v>1.7304682788284769E-2</v>
      </c>
      <c r="N13" s="328">
        <v>107642.52</v>
      </c>
      <c r="O13" s="329">
        <v>513</v>
      </c>
    </row>
    <row r="14" spans="1:15" s="325" customFormat="1" ht="26.4" x14ac:dyDescent="0.3">
      <c r="B14" s="326">
        <v>9</v>
      </c>
      <c r="C14" s="327" t="s">
        <v>154</v>
      </c>
      <c r="D14" s="322">
        <v>3830219.46</v>
      </c>
      <c r="E14" s="323">
        <f t="shared" si="0"/>
        <v>5.5602378250429866E-4</v>
      </c>
      <c r="F14" s="328">
        <v>15500</v>
      </c>
      <c r="G14" s="323">
        <f t="shared" si="1"/>
        <v>7.1999689355249977E-4</v>
      </c>
      <c r="H14" s="328">
        <v>3025995.8299999996</v>
      </c>
      <c r="I14" s="323">
        <f t="shared" si="2"/>
        <v>5.4073071629684671E-4</v>
      </c>
      <c r="J14" s="322">
        <v>788723.63000000012</v>
      </c>
      <c r="K14" s="323">
        <f t="shared" si="3"/>
        <v>6.2058389188140962E-4</v>
      </c>
      <c r="L14" s="328">
        <v>3154568.95</v>
      </c>
      <c r="M14" s="323">
        <f t="shared" si="4"/>
        <v>8.751003596266933E-4</v>
      </c>
      <c r="N14" s="328">
        <v>5977.64</v>
      </c>
      <c r="O14" s="329">
        <v>47</v>
      </c>
    </row>
    <row r="15" spans="1:15" s="325" customFormat="1" ht="26.4" x14ac:dyDescent="0.3">
      <c r="B15" s="326">
        <v>10</v>
      </c>
      <c r="C15" s="327" t="s">
        <v>155</v>
      </c>
      <c r="D15" s="322">
        <v>48293541.75</v>
      </c>
      <c r="E15" s="323">
        <f t="shared" si="0"/>
        <v>7.010657753371727E-3</v>
      </c>
      <c r="F15" s="328">
        <v>175171.35</v>
      </c>
      <c r="G15" s="323">
        <f t="shared" si="1"/>
        <v>8.1369566347998506E-3</v>
      </c>
      <c r="H15" s="328">
        <v>42431886.170000002</v>
      </c>
      <c r="I15" s="323">
        <f t="shared" si="2"/>
        <v>7.5823713883076847E-3</v>
      </c>
      <c r="J15" s="322">
        <v>5686484.2299999995</v>
      </c>
      <c r="K15" s="323">
        <f t="shared" si="3"/>
        <v>4.4742421557417518E-3</v>
      </c>
      <c r="L15" s="328">
        <v>15624379.560000001</v>
      </c>
      <c r="M15" s="323">
        <f t="shared" si="4"/>
        <v>4.3343164751241071E-3</v>
      </c>
      <c r="N15" s="328">
        <v>330364.73</v>
      </c>
      <c r="O15" s="329">
        <v>98</v>
      </c>
    </row>
    <row r="16" spans="1:15" s="325" customFormat="1" ht="26.4" x14ac:dyDescent="0.3">
      <c r="B16" s="326">
        <v>11</v>
      </c>
      <c r="C16" s="327" t="s">
        <v>156</v>
      </c>
      <c r="D16" s="322">
        <v>48259543.509999998</v>
      </c>
      <c r="E16" s="323">
        <f t="shared" si="0"/>
        <v>7.0057223103244786E-3</v>
      </c>
      <c r="F16" s="328">
        <v>52810.679999999993</v>
      </c>
      <c r="G16" s="323">
        <f t="shared" si="1"/>
        <v>2.4531306804125887E-3</v>
      </c>
      <c r="H16" s="328">
        <v>25923271.860000007</v>
      </c>
      <c r="I16" s="323">
        <f t="shared" si="2"/>
        <v>4.6323624185614608E-3</v>
      </c>
      <c r="J16" s="322">
        <v>22283460.969999999</v>
      </c>
      <c r="K16" s="323">
        <f t="shared" si="3"/>
        <v>1.7533083081776171E-2</v>
      </c>
      <c r="L16" s="328">
        <v>38020444.579999998</v>
      </c>
      <c r="M16" s="323">
        <f t="shared" si="4"/>
        <v>1.0547147725246189E-2</v>
      </c>
      <c r="N16" s="328">
        <v>77680.42</v>
      </c>
      <c r="O16" s="329">
        <v>191</v>
      </c>
    </row>
    <row r="17" spans="2:15" s="325" customFormat="1" ht="26.4" x14ac:dyDescent="0.3">
      <c r="B17" s="326">
        <v>12</v>
      </c>
      <c r="C17" s="327" t="s">
        <v>157</v>
      </c>
      <c r="D17" s="322">
        <v>27154069.579999998</v>
      </c>
      <c r="E17" s="323">
        <f t="shared" si="0"/>
        <v>3.9418912247541323E-3</v>
      </c>
      <c r="F17" s="328">
        <v>2654164.4499999997</v>
      </c>
      <c r="G17" s="323">
        <f t="shared" si="1"/>
        <v>0.12328968767596638</v>
      </c>
      <c r="H17" s="328">
        <v>19057881.989999998</v>
      </c>
      <c r="I17" s="323">
        <f t="shared" si="2"/>
        <v>3.4055506876073502E-3</v>
      </c>
      <c r="J17" s="322">
        <v>5442023.1400000015</v>
      </c>
      <c r="K17" s="323">
        <f t="shared" si="3"/>
        <v>4.2818951676772887E-3</v>
      </c>
      <c r="L17" s="328">
        <v>23509033.399999999</v>
      </c>
      <c r="M17" s="323">
        <f t="shared" si="4"/>
        <v>6.5215767697250496E-3</v>
      </c>
      <c r="N17" s="328">
        <v>137286.76</v>
      </c>
      <c r="O17" s="329">
        <v>420</v>
      </c>
    </row>
    <row r="18" spans="2:15" s="325" customFormat="1" ht="26.4" x14ac:dyDescent="0.3">
      <c r="B18" s="326">
        <v>13</v>
      </c>
      <c r="C18" s="327" t="s">
        <v>158</v>
      </c>
      <c r="D18" s="322">
        <v>15993066.619999999</v>
      </c>
      <c r="E18" s="323">
        <f t="shared" si="0"/>
        <v>2.3216751647686627E-3</v>
      </c>
      <c r="F18" s="328">
        <v>128215.2</v>
      </c>
      <c r="G18" s="323">
        <f t="shared" si="1"/>
        <v>5.9557771423362884E-3</v>
      </c>
      <c r="H18" s="328">
        <v>8473649.5800000001</v>
      </c>
      <c r="I18" s="323">
        <f t="shared" si="2"/>
        <v>1.5141999078835064E-3</v>
      </c>
      <c r="J18" s="322">
        <v>7391201.8399999999</v>
      </c>
      <c r="K18" s="323">
        <f t="shared" si="3"/>
        <v>5.8155488552412643E-3</v>
      </c>
      <c r="L18" s="328">
        <v>13660075.699999999</v>
      </c>
      <c r="M18" s="323">
        <f t="shared" si="4"/>
        <v>3.7894043043813809E-3</v>
      </c>
      <c r="N18" s="328">
        <v>113604.94</v>
      </c>
      <c r="O18" s="329">
        <v>67</v>
      </c>
    </row>
    <row r="19" spans="2:15" s="325" customFormat="1" ht="26.4" x14ac:dyDescent="0.3">
      <c r="B19" s="326">
        <v>14</v>
      </c>
      <c r="C19" s="327" t="s">
        <v>159</v>
      </c>
      <c r="D19" s="322">
        <v>228232205.38999999</v>
      </c>
      <c r="E19" s="323">
        <f t="shared" si="0"/>
        <v>3.3131922453927945E-2</v>
      </c>
      <c r="F19" s="328">
        <v>118900</v>
      </c>
      <c r="G19" s="323">
        <f t="shared" si="1"/>
        <v>5.5230729447349816E-3</v>
      </c>
      <c r="H19" s="328">
        <v>186320723.64000002</v>
      </c>
      <c r="I19" s="323">
        <f t="shared" si="2"/>
        <v>3.3294605814048341E-2</v>
      </c>
      <c r="J19" s="322">
        <v>41792581.750000007</v>
      </c>
      <c r="K19" s="323">
        <f t="shared" si="3"/>
        <v>3.2883258530224294E-2</v>
      </c>
      <c r="L19" s="328">
        <v>141466250.22</v>
      </c>
      <c r="M19" s="323">
        <f t="shared" si="4"/>
        <v>3.9243766233913444E-2</v>
      </c>
      <c r="N19" s="328">
        <v>177377.34</v>
      </c>
      <c r="O19" s="329">
        <v>102</v>
      </c>
    </row>
    <row r="20" spans="2:15" s="325" customFormat="1" ht="26.4" x14ac:dyDescent="0.3">
      <c r="B20" s="326">
        <v>15</v>
      </c>
      <c r="C20" s="327" t="s">
        <v>160</v>
      </c>
      <c r="D20" s="322">
        <v>82970196.430000007</v>
      </c>
      <c r="E20" s="323">
        <f t="shared" si="0"/>
        <v>1.2044584634357548E-2</v>
      </c>
      <c r="F20" s="328">
        <v>140886.99</v>
      </c>
      <c r="G20" s="323">
        <f t="shared" si="1"/>
        <v>6.544399686578199E-3</v>
      </c>
      <c r="H20" s="328">
        <v>80354908.760000095</v>
      </c>
      <c r="I20" s="323">
        <f t="shared" si="2"/>
        <v>1.435903081590255E-2</v>
      </c>
      <c r="J20" s="322">
        <v>2474400.6800000002</v>
      </c>
      <c r="K20" s="323">
        <f t="shared" si="3"/>
        <v>1.9469090891424241E-3</v>
      </c>
      <c r="L20" s="328">
        <v>66453952.850000001</v>
      </c>
      <c r="M20" s="323">
        <f t="shared" si="4"/>
        <v>1.8434809623562143E-2</v>
      </c>
      <c r="N20" s="328">
        <v>64108.91</v>
      </c>
      <c r="O20" s="329">
        <v>778</v>
      </c>
    </row>
    <row r="21" spans="2:15" s="325" customFormat="1" ht="26.4" x14ac:dyDescent="0.3">
      <c r="B21" s="326">
        <v>16</v>
      </c>
      <c r="C21" s="327" t="s">
        <v>161</v>
      </c>
      <c r="D21" s="322">
        <v>8684300.0700000003</v>
      </c>
      <c r="E21" s="323">
        <f t="shared" si="0"/>
        <v>1.2606790351704146E-3</v>
      </c>
      <c r="F21" s="328">
        <v>3904.3</v>
      </c>
      <c r="G21" s="323">
        <f t="shared" si="1"/>
        <v>1.813602497740016E-4</v>
      </c>
      <c r="H21" s="328">
        <v>258103.28999999998</v>
      </c>
      <c r="I21" s="323">
        <f t="shared" si="2"/>
        <v>4.6121800795830161E-5</v>
      </c>
      <c r="J21" s="322">
        <v>8422292.4799999986</v>
      </c>
      <c r="K21" s="323">
        <f t="shared" si="3"/>
        <v>6.6268320701915922E-3</v>
      </c>
      <c r="L21" s="328">
        <v>8683237.6199999992</v>
      </c>
      <c r="M21" s="323">
        <f t="shared" si="4"/>
        <v>2.4087932406695474E-3</v>
      </c>
      <c r="N21" s="328">
        <v>177419.95</v>
      </c>
      <c r="O21" s="329">
        <v>219</v>
      </c>
    </row>
    <row r="22" spans="2:15" s="325" customFormat="1" ht="26.4" x14ac:dyDescent="0.3">
      <c r="B22" s="326">
        <v>17</v>
      </c>
      <c r="C22" s="327" t="s">
        <v>162</v>
      </c>
      <c r="D22" s="322">
        <v>93688990.060000002</v>
      </c>
      <c r="E22" s="323">
        <f t="shared" si="0"/>
        <v>1.3600606225359432E-2</v>
      </c>
      <c r="F22" s="328">
        <v>443492.85000000003</v>
      </c>
      <c r="G22" s="323">
        <f t="shared" si="1"/>
        <v>2.0600869310499662E-2</v>
      </c>
      <c r="H22" s="328">
        <v>83689456.580000013</v>
      </c>
      <c r="I22" s="323">
        <f t="shared" si="2"/>
        <v>1.4954898269967961E-2</v>
      </c>
      <c r="J22" s="322">
        <v>9556040.6300000008</v>
      </c>
      <c r="K22" s="323">
        <f t="shared" si="3"/>
        <v>7.5188883147095219E-3</v>
      </c>
      <c r="L22" s="328">
        <v>47005422.539999999</v>
      </c>
      <c r="M22" s="323">
        <f t="shared" si="4"/>
        <v>1.3039645929805615E-2</v>
      </c>
      <c r="N22" s="328">
        <v>205880.88</v>
      </c>
      <c r="O22" s="329">
        <v>461</v>
      </c>
    </row>
    <row r="23" spans="2:15" s="325" customFormat="1" ht="26.4" x14ac:dyDescent="0.3">
      <c r="B23" s="326">
        <v>18</v>
      </c>
      <c r="C23" s="327" t="s">
        <v>163</v>
      </c>
      <c r="D23" s="322">
        <v>22228193.420000002</v>
      </c>
      <c r="E23" s="323">
        <f t="shared" si="0"/>
        <v>3.226813584103498E-3</v>
      </c>
      <c r="F23" s="328">
        <v>51884.320000000007</v>
      </c>
      <c r="G23" s="323">
        <f t="shared" si="1"/>
        <v>2.4100999499408926E-3</v>
      </c>
      <c r="H23" s="328">
        <v>11239671.859999999</v>
      </c>
      <c r="I23" s="323">
        <f t="shared" si="2"/>
        <v>2.0084746170318784E-3</v>
      </c>
      <c r="J23" s="322">
        <v>10936637.239999998</v>
      </c>
      <c r="K23" s="323">
        <f t="shared" si="3"/>
        <v>8.6051699788611078E-3</v>
      </c>
      <c r="L23" s="328">
        <v>17625072.739999998</v>
      </c>
      <c r="M23" s="323">
        <f t="shared" si="4"/>
        <v>4.8893233077757347E-3</v>
      </c>
      <c r="N23" s="328">
        <v>120099.16</v>
      </c>
      <c r="O23" s="329">
        <v>517</v>
      </c>
    </row>
    <row r="24" spans="2:15" s="325" customFormat="1" ht="26.4" x14ac:dyDescent="0.3">
      <c r="B24" s="326">
        <v>19</v>
      </c>
      <c r="C24" s="327" t="s">
        <v>164</v>
      </c>
      <c r="D24" s="322">
        <v>620958595.79999995</v>
      </c>
      <c r="E24" s="323">
        <f t="shared" si="0"/>
        <v>9.0143071649287143E-2</v>
      </c>
      <c r="F24" s="328">
        <v>409942.01</v>
      </c>
      <c r="G24" s="323">
        <f t="shared" si="1"/>
        <v>1.9042385402365664E-2</v>
      </c>
      <c r="H24" s="328">
        <v>507319695.82000005</v>
      </c>
      <c r="I24" s="323">
        <f t="shared" si="2"/>
        <v>9.0655558673472136E-2</v>
      </c>
      <c r="J24" s="322">
        <v>113228957.97</v>
      </c>
      <c r="K24" s="323">
        <f t="shared" si="3"/>
        <v>8.9090861155889475E-2</v>
      </c>
      <c r="L24" s="328">
        <v>370813886.86000001</v>
      </c>
      <c r="M24" s="323">
        <f t="shared" si="4"/>
        <v>0.10286646793558213</v>
      </c>
      <c r="N24" s="328">
        <v>231489.97</v>
      </c>
      <c r="O24" s="329">
        <v>358</v>
      </c>
    </row>
    <row r="25" spans="2:15" s="325" customFormat="1" ht="26.4" x14ac:dyDescent="0.3">
      <c r="B25" s="326">
        <v>20</v>
      </c>
      <c r="C25" s="327" t="s">
        <v>165</v>
      </c>
      <c r="D25" s="322">
        <v>251586456.40000001</v>
      </c>
      <c r="E25" s="323">
        <f t="shared" si="0"/>
        <v>3.6522203120544126E-2</v>
      </c>
      <c r="F25" s="328">
        <v>963547.92000000016</v>
      </c>
      <c r="G25" s="323">
        <f t="shared" si="1"/>
        <v>4.4758161883159529E-2</v>
      </c>
      <c r="H25" s="328">
        <v>199313809.08000004</v>
      </c>
      <c r="I25" s="323">
        <f t="shared" si="2"/>
        <v>3.5616406897586959E-2</v>
      </c>
      <c r="J25" s="322">
        <v>51309099.399999961</v>
      </c>
      <c r="K25" s="323">
        <f t="shared" si="3"/>
        <v>4.0371049355503737E-2</v>
      </c>
      <c r="L25" s="328">
        <v>158371985.28</v>
      </c>
      <c r="M25" s="323">
        <f t="shared" si="4"/>
        <v>4.393354003985913E-2</v>
      </c>
      <c r="N25" s="328">
        <v>435178.58</v>
      </c>
      <c r="O25" s="329">
        <v>2264</v>
      </c>
    </row>
    <row r="26" spans="2:15" s="325" customFormat="1" ht="26.4" x14ac:dyDescent="0.3">
      <c r="B26" s="326">
        <v>21</v>
      </c>
      <c r="C26" s="327" t="s">
        <v>166</v>
      </c>
      <c r="D26" s="322">
        <v>2460627.9</v>
      </c>
      <c r="E26" s="323">
        <f t="shared" si="0"/>
        <v>3.5720345702948549E-4</v>
      </c>
      <c r="F26" s="328">
        <v>47003.369999999995</v>
      </c>
      <c r="G26" s="323">
        <f t="shared" si="1"/>
        <v>2.18337292816121E-3</v>
      </c>
      <c r="H26" s="328">
        <v>1371103.5700000005</v>
      </c>
      <c r="I26" s="323">
        <f t="shared" si="2"/>
        <v>2.4500952981262506E-4</v>
      </c>
      <c r="J26" s="322">
        <v>1042520.9599999998</v>
      </c>
      <c r="K26" s="323">
        <f t="shared" si="3"/>
        <v>8.2027682462707896E-4</v>
      </c>
      <c r="L26" s="328">
        <v>1946430.94</v>
      </c>
      <c r="M26" s="323">
        <f t="shared" si="4"/>
        <v>5.3995409280324104E-4</v>
      </c>
      <c r="N26" s="328">
        <v>19888.509999999998</v>
      </c>
      <c r="O26" s="329">
        <v>130</v>
      </c>
    </row>
    <row r="27" spans="2:15" s="325" customFormat="1" ht="26.4" x14ac:dyDescent="0.3">
      <c r="B27" s="326">
        <v>22</v>
      </c>
      <c r="C27" s="327" t="s">
        <v>167</v>
      </c>
      <c r="D27" s="322">
        <v>201797654.78</v>
      </c>
      <c r="E27" s="323">
        <f t="shared" si="0"/>
        <v>2.9294482074213125E-2</v>
      </c>
      <c r="F27" s="328">
        <v>261319.35</v>
      </c>
      <c r="G27" s="323">
        <f t="shared" si="1"/>
        <v>1.2138652917752157E-2</v>
      </c>
      <c r="H27" s="328">
        <v>153297255.13000005</v>
      </c>
      <c r="I27" s="323">
        <f t="shared" si="2"/>
        <v>2.7393472836605131E-2</v>
      </c>
      <c r="J27" s="322">
        <v>48239080.300000034</v>
      </c>
      <c r="K27" s="323">
        <f t="shared" si="3"/>
        <v>3.7955495505255565E-2</v>
      </c>
      <c r="L27" s="328">
        <v>142801453.19999999</v>
      </c>
      <c r="M27" s="323">
        <f t="shared" si="4"/>
        <v>3.961416124714421E-2</v>
      </c>
      <c r="N27" s="328">
        <v>59896.29</v>
      </c>
      <c r="O27" s="329">
        <v>403</v>
      </c>
    </row>
    <row r="28" spans="2:15" s="325" customFormat="1" ht="26.4" x14ac:dyDescent="0.3">
      <c r="B28" s="326">
        <v>23</v>
      </c>
      <c r="C28" s="327" t="s">
        <v>168</v>
      </c>
      <c r="D28" s="322">
        <v>31997432.600000001</v>
      </c>
      <c r="E28" s="323">
        <f t="shared" si="0"/>
        <v>4.6449906305573302E-3</v>
      </c>
      <c r="F28" s="328">
        <v>1156410.69</v>
      </c>
      <c r="G28" s="323">
        <f t="shared" si="1"/>
        <v>5.3716909965864694E-2</v>
      </c>
      <c r="H28" s="328">
        <v>3685505.7399999974</v>
      </c>
      <c r="I28" s="323">
        <f t="shared" si="2"/>
        <v>6.5858192498115199E-4</v>
      </c>
      <c r="J28" s="322">
        <v>27155516.169999998</v>
      </c>
      <c r="K28" s="323">
        <f t="shared" si="3"/>
        <v>2.1366515810902161E-2</v>
      </c>
      <c r="L28" s="328">
        <v>31887306.300000001</v>
      </c>
      <c r="M28" s="323">
        <f t="shared" si="4"/>
        <v>8.8457705800523145E-3</v>
      </c>
      <c r="N28" s="328">
        <v>411172.65</v>
      </c>
      <c r="O28" s="329">
        <v>2071</v>
      </c>
    </row>
    <row r="29" spans="2:15" s="325" customFormat="1" ht="26.4" x14ac:dyDescent="0.3">
      <c r="B29" s="326">
        <v>24</v>
      </c>
      <c r="C29" s="327" t="s">
        <v>169</v>
      </c>
      <c r="D29" s="322">
        <v>1899042643.22</v>
      </c>
      <c r="E29" s="323">
        <f t="shared" si="0"/>
        <v>0.27567947075809224</v>
      </c>
      <c r="F29" s="328">
        <v>1086488.58</v>
      </c>
      <c r="G29" s="323">
        <f t="shared" si="1"/>
        <v>5.0468929192275268E-2</v>
      </c>
      <c r="H29" s="328">
        <v>1555557000.9699993</v>
      </c>
      <c r="I29" s="323">
        <f t="shared" si="2"/>
        <v>0.277970459521447</v>
      </c>
      <c r="J29" s="322">
        <v>342399153.67000002</v>
      </c>
      <c r="K29" s="323">
        <f t="shared" si="3"/>
        <v>0.26940666068471841</v>
      </c>
      <c r="L29" s="328">
        <v>917880521.39999998</v>
      </c>
      <c r="M29" s="323">
        <f t="shared" si="4"/>
        <v>0.25462672938928049</v>
      </c>
      <c r="N29" s="328">
        <v>1062553.42</v>
      </c>
      <c r="O29" s="329">
        <v>1917</v>
      </c>
    </row>
    <row r="30" spans="2:15" s="325" customFormat="1" ht="26.4" x14ac:dyDescent="0.3">
      <c r="B30" s="326">
        <v>25</v>
      </c>
      <c r="C30" s="327" t="s">
        <v>170</v>
      </c>
      <c r="D30" s="322">
        <v>124073683.27</v>
      </c>
      <c r="E30" s="323">
        <f t="shared" si="0"/>
        <v>1.8011479342498488E-2</v>
      </c>
      <c r="F30" s="328">
        <v>8001660.2400000002</v>
      </c>
      <c r="G30" s="323">
        <f t="shared" si="1"/>
        <v>0.37168842039113226</v>
      </c>
      <c r="H30" s="328">
        <v>82359169.439999998</v>
      </c>
      <c r="I30" s="323">
        <f t="shared" si="2"/>
        <v>1.4717182437394359E-2</v>
      </c>
      <c r="J30" s="322">
        <v>33712853.590000004</v>
      </c>
      <c r="K30" s="323">
        <f t="shared" si="3"/>
        <v>2.652596307696569E-2</v>
      </c>
      <c r="L30" s="328">
        <v>76435852.599999994</v>
      </c>
      <c r="M30" s="323">
        <f t="shared" si="4"/>
        <v>2.1203861180029974E-2</v>
      </c>
      <c r="N30" s="328">
        <v>794919.93</v>
      </c>
      <c r="O30" s="329">
        <v>497</v>
      </c>
    </row>
    <row r="31" spans="2:15" s="325" customFormat="1" ht="26.4" x14ac:dyDescent="0.3">
      <c r="B31" s="326">
        <v>26</v>
      </c>
      <c r="C31" s="327" t="s">
        <v>171</v>
      </c>
      <c r="D31" s="322">
        <v>520338.75</v>
      </c>
      <c r="E31" s="323">
        <f t="shared" si="0"/>
        <v>7.5536329701212122E-5</v>
      </c>
      <c r="F31" s="328">
        <v>97509.33</v>
      </c>
      <c r="G31" s="323">
        <f t="shared" si="1"/>
        <v>4.5294461091861657E-3</v>
      </c>
      <c r="H31" s="328">
        <v>303079.71000000002</v>
      </c>
      <c r="I31" s="323">
        <f t="shared" si="2"/>
        <v>5.415886798606084E-5</v>
      </c>
      <c r="J31" s="322">
        <v>119749.70999999999</v>
      </c>
      <c r="K31" s="323">
        <f t="shared" si="3"/>
        <v>9.42215222884474E-5</v>
      </c>
      <c r="L31" s="328">
        <v>486137.69</v>
      </c>
      <c r="M31" s="323">
        <f t="shared" si="4"/>
        <v>1.3485812930070522E-4</v>
      </c>
      <c r="N31" s="328">
        <v>4260.4399999999996</v>
      </c>
      <c r="O31" s="329">
        <v>22</v>
      </c>
    </row>
    <row r="32" spans="2:15" s="325" customFormat="1" ht="26.4" x14ac:dyDescent="0.3">
      <c r="B32" s="326">
        <v>27</v>
      </c>
      <c r="C32" s="321" t="s">
        <v>172</v>
      </c>
      <c r="D32" s="322">
        <v>15782422.85</v>
      </c>
      <c r="E32" s="323">
        <f t="shared" si="0"/>
        <v>2.2910965133416334E-3</v>
      </c>
      <c r="F32" s="322">
        <v>35034.800000000003</v>
      </c>
      <c r="G32" s="323">
        <f t="shared" si="1"/>
        <v>1.6274159462085884E-3</v>
      </c>
      <c r="H32" s="322">
        <v>11964369.459999999</v>
      </c>
      <c r="I32" s="323">
        <f t="shared" si="2"/>
        <v>2.137974548413676E-3</v>
      </c>
      <c r="J32" s="322">
        <v>3783018.59</v>
      </c>
      <c r="K32" s="323">
        <f t="shared" si="3"/>
        <v>2.9765564392205696E-3</v>
      </c>
      <c r="L32" s="328">
        <v>11417689.34</v>
      </c>
      <c r="M32" s="323">
        <f t="shared" si="4"/>
        <v>3.1673500265511274E-3</v>
      </c>
      <c r="N32" s="322">
        <v>11746.09</v>
      </c>
      <c r="O32" s="324">
        <v>83</v>
      </c>
    </row>
    <row r="33" spans="2:15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</row>
    <row r="34" spans="2:15" s="341" customFormat="1" ht="31.8" x14ac:dyDescent="0.3">
      <c r="B34" s="336" t="s">
        <v>173</v>
      </c>
      <c r="C34" s="337"/>
      <c r="D34" s="338">
        <f>SUM(D6:D33)</f>
        <v>4508873933.8100014</v>
      </c>
      <c r="E34" s="339">
        <f t="shared" si="0"/>
        <v>0.65454242653554739</v>
      </c>
      <c r="F34" s="338">
        <f>SUM(F6:F32)</f>
        <v>21527870.659999996</v>
      </c>
      <c r="G34" s="339">
        <f t="shared" si="1"/>
        <v>1</v>
      </c>
      <c r="H34" s="338">
        <f>SUM(H6:H32)</f>
        <v>3461202491.7899995</v>
      </c>
      <c r="I34" s="339">
        <f t="shared" si="2"/>
        <v>0.61850002702549567</v>
      </c>
      <c r="J34" s="338">
        <f>SUM(J6:J32)</f>
        <v>1026143571.3600004</v>
      </c>
      <c r="K34" s="339">
        <f t="shared" si="3"/>
        <v>0.80739076011159683</v>
      </c>
      <c r="L34" s="338">
        <f>SUM(L6:L32)</f>
        <v>2616091619.48</v>
      </c>
      <c r="M34" s="339">
        <f t="shared" si="4"/>
        <v>0.72572283355015155</v>
      </c>
      <c r="N34" s="338">
        <f>SUM(N6:N32)</f>
        <v>7109059.6100000003</v>
      </c>
      <c r="O34" s="340">
        <f>SUM(O6:O33)</f>
        <v>17478</v>
      </c>
    </row>
    <row r="35" spans="2:15" ht="15.6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</row>
    <row r="36" spans="2:15" ht="26.4" customHeight="1" x14ac:dyDescent="0.3">
      <c r="B36" s="473" t="s">
        <v>174</v>
      </c>
      <c r="C36" s="473"/>
      <c r="D36" s="472" t="s">
        <v>136</v>
      </c>
      <c r="E36" s="472" t="s">
        <v>76</v>
      </c>
      <c r="F36" s="472" t="s">
        <v>137</v>
      </c>
      <c r="G36" s="472" t="s">
        <v>76</v>
      </c>
      <c r="H36" s="472" t="s">
        <v>138</v>
      </c>
      <c r="I36" s="472" t="s">
        <v>76</v>
      </c>
      <c r="J36" s="472" t="s">
        <v>139</v>
      </c>
      <c r="K36" s="472" t="s">
        <v>76</v>
      </c>
      <c r="L36" s="472" t="s">
        <v>140</v>
      </c>
      <c r="M36" s="472" t="s">
        <v>76</v>
      </c>
      <c r="N36" s="472" t="s">
        <v>141</v>
      </c>
      <c r="O36" s="472" t="s">
        <v>142</v>
      </c>
    </row>
    <row r="37" spans="2:15" ht="76.95" customHeight="1" x14ac:dyDescent="0.3">
      <c r="B37" s="473"/>
      <c r="C37" s="473"/>
      <c r="D37" s="472"/>
      <c r="E37" s="472"/>
      <c r="F37" s="474"/>
      <c r="G37" s="472"/>
      <c r="H37" s="472"/>
      <c r="I37" s="472"/>
      <c r="J37" s="472"/>
      <c r="K37" s="472"/>
      <c r="L37" s="472" t="s">
        <v>143</v>
      </c>
      <c r="M37" s="472"/>
      <c r="N37" s="472" t="s">
        <v>144</v>
      </c>
      <c r="O37" s="472" t="s">
        <v>145</v>
      </c>
    </row>
    <row r="38" spans="2:15" ht="15.6" customHeight="1" x14ac:dyDescent="0.3">
      <c r="B38" s="473"/>
      <c r="C38" s="473"/>
      <c r="D38" s="472"/>
      <c r="E38" s="472"/>
      <c r="F38" s="474"/>
      <c r="G38" s="472"/>
      <c r="H38" s="472"/>
      <c r="I38" s="472"/>
      <c r="J38" s="472"/>
      <c r="K38" s="472"/>
      <c r="L38" s="472"/>
      <c r="M38" s="472"/>
      <c r="N38" s="472"/>
      <c r="O38" s="472"/>
    </row>
    <row r="39" spans="2:15" s="325" customFormat="1" ht="26.4" x14ac:dyDescent="0.3">
      <c r="B39" s="320">
        <v>1</v>
      </c>
      <c r="C39" s="321" t="s">
        <v>175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</row>
    <row r="40" spans="2:15" s="325" customFormat="1" ht="26.4" x14ac:dyDescent="0.3">
      <c r="B40" s="320">
        <v>2</v>
      </c>
      <c r="C40" s="321" t="s">
        <v>176</v>
      </c>
      <c r="D40" s="322">
        <v>86320000</v>
      </c>
      <c r="E40" s="323">
        <f t="shared" si="5"/>
        <v>1.2530867593098977E-2</v>
      </c>
      <c r="F40" s="322">
        <v>0</v>
      </c>
      <c r="G40" s="323">
        <f t="shared" si="6"/>
        <v>0</v>
      </c>
      <c r="H40" s="322">
        <v>86320000</v>
      </c>
      <c r="I40" s="323">
        <f t="shared" si="7"/>
        <v>1.5424963566702539E-2</v>
      </c>
      <c r="J40" s="322">
        <v>0</v>
      </c>
      <c r="K40" s="323">
        <f t="shared" si="8"/>
        <v>0</v>
      </c>
      <c r="L40" s="322">
        <v>37626958.869999997</v>
      </c>
      <c r="M40" s="323">
        <f t="shared" si="9"/>
        <v>1.0437991928753308E-2</v>
      </c>
      <c r="N40" s="322">
        <v>0</v>
      </c>
      <c r="O40" s="324">
        <v>35</v>
      </c>
    </row>
    <row r="41" spans="2:15" s="325" customFormat="1" ht="26.4" x14ac:dyDescent="0.3">
      <c r="B41" s="326">
        <v>3</v>
      </c>
      <c r="C41" s="327" t="s">
        <v>177</v>
      </c>
      <c r="D41" s="322">
        <v>245107500</v>
      </c>
      <c r="E41" s="323">
        <f t="shared" si="5"/>
        <v>3.5581668542348323E-2</v>
      </c>
      <c r="F41" s="328">
        <v>0</v>
      </c>
      <c r="G41" s="323">
        <f t="shared" si="6"/>
        <v>0</v>
      </c>
      <c r="H41" s="328">
        <v>245107500</v>
      </c>
      <c r="I41" s="323">
        <f t="shared" si="7"/>
        <v>4.3799516420592474E-2</v>
      </c>
      <c r="J41" s="328">
        <v>0</v>
      </c>
      <c r="K41" s="323">
        <f t="shared" si="8"/>
        <v>0</v>
      </c>
      <c r="L41" s="328">
        <v>77091910.959999993</v>
      </c>
      <c r="M41" s="323">
        <f t="shared" si="9"/>
        <v>2.1385856538467803E-2</v>
      </c>
      <c r="N41" s="328">
        <v>0</v>
      </c>
      <c r="O41" s="329">
        <v>105</v>
      </c>
    </row>
    <row r="42" spans="2:15" s="325" customFormat="1" ht="26.4" x14ac:dyDescent="0.3">
      <c r="B42" s="320">
        <v>4</v>
      </c>
      <c r="C42" s="327" t="s">
        <v>178</v>
      </c>
      <c r="D42" s="322">
        <v>32324410.18</v>
      </c>
      <c r="E42" s="323">
        <f t="shared" si="5"/>
        <v>4.6924571824675703E-3</v>
      </c>
      <c r="F42" s="328">
        <v>0</v>
      </c>
      <c r="G42" s="323">
        <f t="shared" si="6"/>
        <v>0</v>
      </c>
      <c r="H42" s="328">
        <v>26029460.629999999</v>
      </c>
      <c r="I42" s="323">
        <f t="shared" si="7"/>
        <v>4.6513378345536156E-3</v>
      </c>
      <c r="J42" s="328">
        <v>6294949.5500000017</v>
      </c>
      <c r="K42" s="323">
        <f t="shared" si="8"/>
        <v>4.9529951206560511E-3</v>
      </c>
      <c r="L42" s="328">
        <v>15876530.34</v>
      </c>
      <c r="M42" s="323">
        <f t="shared" si="9"/>
        <v>4.4042649345667675E-3</v>
      </c>
      <c r="N42" s="328">
        <v>0</v>
      </c>
      <c r="O42" s="329">
        <v>182</v>
      </c>
    </row>
    <row r="43" spans="2:15" s="325" customFormat="1" ht="26.4" x14ac:dyDescent="0.3">
      <c r="B43" s="326">
        <v>5</v>
      </c>
      <c r="C43" s="327" t="s">
        <v>179</v>
      </c>
      <c r="D43" s="322">
        <v>677824000</v>
      </c>
      <c r="E43" s="323">
        <f t="shared" si="5"/>
        <v>9.8398086137913815E-2</v>
      </c>
      <c r="F43" s="328">
        <v>0</v>
      </c>
      <c r="G43" s="323">
        <f t="shared" si="6"/>
        <v>0</v>
      </c>
      <c r="H43" s="328">
        <v>677469000</v>
      </c>
      <c r="I43" s="323">
        <f t="shared" si="7"/>
        <v>0.12106041059511588</v>
      </c>
      <c r="J43" s="328">
        <v>355000</v>
      </c>
      <c r="K43" s="323">
        <f t="shared" si="8"/>
        <v>2.793212644306097E-4</v>
      </c>
      <c r="L43" s="328">
        <v>257028695.93000001</v>
      </c>
      <c r="M43" s="323">
        <f t="shared" si="9"/>
        <v>7.1301628782824034E-2</v>
      </c>
      <c r="N43" s="328">
        <v>0</v>
      </c>
      <c r="O43" s="329">
        <v>90</v>
      </c>
    </row>
    <row r="44" spans="2:15" s="325" customFormat="1" ht="26.4" x14ac:dyDescent="0.3">
      <c r="B44" s="320">
        <v>6</v>
      </c>
      <c r="C44" s="327" t="s">
        <v>180</v>
      </c>
      <c r="D44" s="322">
        <v>102950000</v>
      </c>
      <c r="E44" s="323">
        <f t="shared" si="5"/>
        <v>1.4945004850666585E-2</v>
      </c>
      <c r="F44" s="328">
        <v>0</v>
      </c>
      <c r="G44" s="323">
        <f t="shared" si="6"/>
        <v>0</v>
      </c>
      <c r="H44" s="328">
        <v>102950000</v>
      </c>
      <c r="I44" s="323">
        <f t="shared" si="7"/>
        <v>1.8396663568026255E-2</v>
      </c>
      <c r="J44" s="328">
        <v>0</v>
      </c>
      <c r="K44" s="323">
        <f t="shared" si="8"/>
        <v>0</v>
      </c>
      <c r="L44" s="328">
        <v>53997397.280000001</v>
      </c>
      <c r="M44" s="323">
        <f t="shared" si="9"/>
        <v>1.4979270552521426E-2</v>
      </c>
      <c r="N44" s="328">
        <v>0</v>
      </c>
      <c r="O44" s="329">
        <v>63</v>
      </c>
    </row>
    <row r="45" spans="2:15" s="325" customFormat="1" ht="26.4" x14ac:dyDescent="0.3">
      <c r="B45" s="320">
        <v>6</v>
      </c>
      <c r="C45" s="327" t="s">
        <v>253</v>
      </c>
      <c r="D45" s="322">
        <v>18871073.75</v>
      </c>
      <c r="E45" s="323">
        <f t="shared" si="5"/>
        <v>2.7394685646531022E-3</v>
      </c>
      <c r="F45" s="328">
        <v>0</v>
      </c>
      <c r="G45" s="323">
        <f t="shared" si="6"/>
        <v>0</v>
      </c>
      <c r="H45" s="328">
        <v>6985156.6299999999</v>
      </c>
      <c r="I45" s="323">
        <f t="shared" si="7"/>
        <v>1.2482134676258189E-3</v>
      </c>
      <c r="J45" s="328">
        <v>11885917.120000001</v>
      </c>
      <c r="K45" s="323">
        <f t="shared" si="8"/>
        <v>9.3520828137347353E-3</v>
      </c>
      <c r="L45" s="328">
        <v>18794524.09</v>
      </c>
      <c r="M45" s="323">
        <f t="shared" si="9"/>
        <v>5.21373761387322E-3</v>
      </c>
      <c r="N45" s="328">
        <v>0</v>
      </c>
      <c r="O45" s="329">
        <v>7</v>
      </c>
    </row>
    <row r="46" spans="2:15" s="325" customFormat="1" ht="26.4" x14ac:dyDescent="0.3">
      <c r="B46" s="326">
        <v>7</v>
      </c>
      <c r="C46" s="327" t="s">
        <v>181</v>
      </c>
      <c r="D46" s="322">
        <v>1216318348.6199999</v>
      </c>
      <c r="E46" s="323">
        <f t="shared" si="5"/>
        <v>0.17657002059330423</v>
      </c>
      <c r="F46" s="328">
        <v>0</v>
      </c>
      <c r="G46" s="323">
        <f t="shared" si="6"/>
        <v>0</v>
      </c>
      <c r="H46" s="328">
        <v>990059819.49000049</v>
      </c>
      <c r="I46" s="323">
        <f t="shared" si="7"/>
        <v>0.17691886752188773</v>
      </c>
      <c r="J46" s="328">
        <v>226258529.13000003</v>
      </c>
      <c r="K46" s="323">
        <f t="shared" si="8"/>
        <v>0.17802484068958183</v>
      </c>
      <c r="L46" s="328">
        <v>528300560.52999997</v>
      </c>
      <c r="M46" s="323">
        <f t="shared" si="9"/>
        <v>0.14655441609884184</v>
      </c>
      <c r="N46" s="328">
        <v>0</v>
      </c>
      <c r="O46" s="329">
        <v>190</v>
      </c>
    </row>
    <row r="47" spans="2:15" ht="19.2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182</v>
      </c>
      <c r="N47" s="348"/>
      <c r="O47" s="350"/>
    </row>
    <row r="48" spans="2:15" s="341" customFormat="1" ht="31.8" x14ac:dyDescent="0.3">
      <c r="B48" s="336" t="s">
        <v>183</v>
      </c>
      <c r="C48" s="337"/>
      <c r="D48" s="338">
        <f>SUM(D39:D47)</f>
        <v>2379715332.5500002</v>
      </c>
      <c r="E48" s="339">
        <f t="shared" ref="E48" si="10">D48/$D$54</f>
        <v>0.34545757346445266</v>
      </c>
      <c r="F48" s="338">
        <f>SUM(F39:F46)</f>
        <v>0</v>
      </c>
      <c r="G48" s="339">
        <f t="shared" ref="G48" si="11">F48/$F$54</f>
        <v>0</v>
      </c>
      <c r="H48" s="338">
        <f>SUM(H39:H46)</f>
        <v>2134920936.7500007</v>
      </c>
      <c r="I48" s="339">
        <f t="shared" ref="I48" si="12">H48/$H$54</f>
        <v>0.38149997297450439</v>
      </c>
      <c r="J48" s="338">
        <f>SUM(J39:J46)</f>
        <v>244794395.80000001</v>
      </c>
      <c r="K48" s="339">
        <f t="shared" ref="K48" si="13">J48/$J$54</f>
        <v>0.1926092398884032</v>
      </c>
      <c r="L48" s="338">
        <f>SUM(L39:L46)</f>
        <v>988716578</v>
      </c>
      <c r="M48" s="339">
        <f t="shared" ref="M48" si="14">L48/$L$54</f>
        <v>0.2742771664498484</v>
      </c>
      <c r="N48" s="338">
        <f>SUM(N39:N46)</f>
        <v>0</v>
      </c>
      <c r="O48" s="340">
        <f>SUM(O39:O46)</f>
        <v>672</v>
      </c>
    </row>
    <row r="49" spans="2:15" ht="19.2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</row>
    <row r="50" spans="2:15" ht="19.2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</row>
    <row r="51" spans="2:15" ht="19.2" hidden="1" x14ac:dyDescent="0.3">
      <c r="B51" s="351" t="s">
        <v>184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</row>
    <row r="52" spans="2:15" ht="19.2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</row>
    <row r="53" spans="2:15" ht="19.2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</row>
    <row r="54" spans="2:15" s="341" customFormat="1" ht="31.8" x14ac:dyDescent="0.3">
      <c r="B54" s="336" t="s">
        <v>185</v>
      </c>
      <c r="C54" s="337"/>
      <c r="D54" s="338">
        <f>D34+D48</f>
        <v>6888589266.3600016</v>
      </c>
      <c r="E54" s="339">
        <f>E48+E34</f>
        <v>1</v>
      </c>
      <c r="F54" s="338">
        <f>F34+F48</f>
        <v>21527870.659999996</v>
      </c>
      <c r="G54" s="339">
        <f>G48+G34</f>
        <v>1</v>
      </c>
      <c r="H54" s="338">
        <f>H34+H48</f>
        <v>5596123428.54</v>
      </c>
      <c r="I54" s="339">
        <f>I48+I34</f>
        <v>1</v>
      </c>
      <c r="J54" s="338">
        <f>J34+J48</f>
        <v>1270937967.1600003</v>
      </c>
      <c r="K54" s="339">
        <f>K48+K34</f>
        <v>1</v>
      </c>
      <c r="L54" s="338">
        <f>L34+L48</f>
        <v>3604808197.48</v>
      </c>
      <c r="M54" s="339">
        <f>M48+M34</f>
        <v>1</v>
      </c>
      <c r="N54" s="338">
        <f>N34+N48</f>
        <v>7109059.6100000003</v>
      </c>
      <c r="O54" s="340">
        <f>O34+O48</f>
        <v>18150</v>
      </c>
    </row>
    <row r="55" spans="2:15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5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5" x14ac:dyDescent="0.3">
      <c r="D57" s="360"/>
      <c r="E57" s="360"/>
      <c r="F57" s="360"/>
      <c r="H57" s="360"/>
      <c r="J57" s="360"/>
      <c r="L57" s="360"/>
    </row>
    <row r="58" spans="2:15" x14ac:dyDescent="0.3">
      <c r="D58" s="360"/>
      <c r="E58" s="360"/>
      <c r="F58" s="360"/>
      <c r="H58" s="360"/>
      <c r="J58" s="360"/>
      <c r="L58" s="360"/>
    </row>
    <row r="59" spans="2:15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5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5" x14ac:dyDescent="0.3">
      <c r="D61" s="360"/>
      <c r="E61" s="360"/>
      <c r="F61" s="360"/>
      <c r="H61" s="360"/>
      <c r="J61" s="360"/>
      <c r="L61" s="360"/>
    </row>
    <row r="62" spans="2:15" x14ac:dyDescent="0.3">
      <c r="D62" s="360"/>
      <c r="E62" s="360"/>
      <c r="F62" s="360"/>
      <c r="H62" s="360"/>
      <c r="J62" s="360"/>
      <c r="L62" s="360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1236"/>
  <sheetViews>
    <sheetView showGridLines="0" zoomScale="50" zoomScaleNormal="53" workbookViewId="0">
      <selection activeCell="K1237" sqref="K1237"/>
    </sheetView>
  </sheetViews>
  <sheetFormatPr baseColWidth="10" defaultColWidth="11.44140625" defaultRowHeight="17.399999999999999" x14ac:dyDescent="0.3"/>
  <cols>
    <col min="1" max="1" width="88.5546875" style="242" customWidth="1"/>
    <col min="2" max="2" width="17.6640625" style="242" customWidth="1"/>
    <col min="3" max="3" width="16" style="243" customWidth="1"/>
    <col min="4" max="4" width="15.6640625" style="243" customWidth="1"/>
    <col min="5" max="5" width="15.6640625" style="242" customWidth="1"/>
    <col min="6" max="6" width="15.6640625" style="243" customWidth="1"/>
    <col min="7" max="7" width="14.5546875" style="243" customWidth="1"/>
    <col min="8" max="8" width="11" style="400" customWidth="1"/>
    <col min="9" max="9" width="25.44140625" style="242" customWidth="1"/>
    <col min="10" max="10" width="26.6640625" style="242" customWidth="1"/>
    <col min="11" max="11" width="25.88671875" style="242" customWidth="1"/>
    <col min="12" max="12" width="12.109375" style="304" customWidth="1"/>
    <col min="13" max="13" width="16" style="242" bestFit="1" customWidth="1"/>
    <col min="14" max="14" width="19.21875" style="242" bestFit="1" customWidth="1"/>
    <col min="15" max="16384" width="11.44140625" style="242"/>
  </cols>
  <sheetData>
    <row r="1" spans="1:12" s="237" customFormat="1" ht="96" customHeight="1" x14ac:dyDescent="0.3">
      <c r="A1" s="469" t="s">
        <v>486</v>
      </c>
      <c r="B1" s="470"/>
      <c r="C1" s="470"/>
      <c r="D1" s="470"/>
      <c r="E1" s="470"/>
      <c r="F1" s="470"/>
      <c r="G1" s="292"/>
      <c r="H1" s="292"/>
      <c r="I1" s="204"/>
      <c r="J1" s="204"/>
      <c r="K1" s="205"/>
      <c r="L1" s="309"/>
    </row>
    <row r="2" spans="1:12" s="237" customFormat="1" ht="16.95" customHeight="1" x14ac:dyDescent="0.3">
      <c r="A2" s="402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4"/>
    </row>
    <row r="3" spans="1:12" s="237" customFormat="1" ht="24" customHeight="1" x14ac:dyDescent="0.3">
      <c r="A3" s="477" t="s">
        <v>11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9"/>
    </row>
    <row r="4" spans="1:12" s="237" customFormat="1" ht="31.8" x14ac:dyDescent="0.3">
      <c r="A4" s="405" t="s">
        <v>79</v>
      </c>
      <c r="B4" s="406"/>
      <c r="C4" s="407"/>
      <c r="D4" s="407"/>
      <c r="E4" s="406"/>
      <c r="F4" s="407"/>
      <c r="G4" s="407"/>
      <c r="H4" s="407"/>
      <c r="I4" s="406"/>
      <c r="J4" s="406"/>
      <c r="K4" s="406"/>
      <c r="L4" s="408"/>
    </row>
    <row r="5" spans="1:12" s="237" customFormat="1" ht="31.2" customHeight="1" x14ac:dyDescent="0.3">
      <c r="A5" s="208" t="s">
        <v>80</v>
      </c>
      <c r="B5" s="149" t="s">
        <v>81</v>
      </c>
      <c r="C5" s="149" t="s">
        <v>82</v>
      </c>
      <c r="D5" s="149" t="s">
        <v>83</v>
      </c>
      <c r="E5" s="149" t="s">
        <v>84</v>
      </c>
      <c r="F5" s="149" t="s">
        <v>85</v>
      </c>
      <c r="G5" s="149" t="s">
        <v>86</v>
      </c>
      <c r="H5" s="149"/>
      <c r="I5" s="149" t="s">
        <v>87</v>
      </c>
      <c r="J5" s="149" t="s">
        <v>88</v>
      </c>
      <c r="K5" s="149" t="s">
        <v>89</v>
      </c>
      <c r="L5" s="311" t="s">
        <v>90</v>
      </c>
    </row>
    <row r="6" spans="1:12" s="241" customFormat="1" ht="20.399999999999999" x14ac:dyDescent="0.3">
      <c r="A6" s="238" t="s">
        <v>91</v>
      </c>
      <c r="B6" s="239"/>
      <c r="C6" s="240"/>
      <c r="D6" s="240"/>
      <c r="E6" s="239"/>
      <c r="F6" s="240"/>
      <c r="G6" s="240"/>
      <c r="H6" s="240"/>
      <c r="I6" s="239"/>
      <c r="J6" s="239"/>
      <c r="K6" s="239"/>
      <c r="L6" s="312"/>
    </row>
    <row r="7" spans="1:12" ht="20.399999999999999" x14ac:dyDescent="0.3">
      <c r="A7" s="244" t="s">
        <v>210</v>
      </c>
      <c r="B7" s="245">
        <v>1</v>
      </c>
      <c r="C7" s="246">
        <v>1.1000000000000001</v>
      </c>
      <c r="D7" s="246">
        <v>1</v>
      </c>
      <c r="E7" s="245">
        <v>1.07</v>
      </c>
      <c r="F7" s="246">
        <v>1</v>
      </c>
      <c r="G7" s="246">
        <f t="shared" ref="G7:G17" si="0">K7/I7</f>
        <v>1.0066768154261143</v>
      </c>
      <c r="H7" s="395"/>
      <c r="I7" s="247">
        <v>149772</v>
      </c>
      <c r="J7" s="248">
        <v>149772</v>
      </c>
      <c r="K7" s="248">
        <v>150772</v>
      </c>
      <c r="L7" s="313">
        <v>4</v>
      </c>
    </row>
    <row r="8" spans="1:12" ht="20.399999999999999" x14ac:dyDescent="0.3">
      <c r="A8" s="244" t="s">
        <v>193</v>
      </c>
      <c r="B8" s="245">
        <v>1</v>
      </c>
      <c r="C8" s="246">
        <v>1.2</v>
      </c>
      <c r="D8" s="246">
        <v>1.1000000000000001</v>
      </c>
      <c r="E8" s="245">
        <v>1.1000000000000001</v>
      </c>
      <c r="F8" s="246">
        <v>1.2</v>
      </c>
      <c r="G8" s="246">
        <f t="shared" si="0"/>
        <v>1.1609141716566866</v>
      </c>
      <c r="H8" s="395"/>
      <c r="I8" s="247">
        <v>60120</v>
      </c>
      <c r="J8" s="248">
        <v>60120</v>
      </c>
      <c r="K8" s="248">
        <v>69794.16</v>
      </c>
      <c r="L8" s="313">
        <v>8</v>
      </c>
    </row>
    <row r="9" spans="1:12" ht="20.399999999999999" x14ac:dyDescent="0.3">
      <c r="A9" s="244" t="s">
        <v>212</v>
      </c>
      <c r="B9" s="245">
        <v>100</v>
      </c>
      <c r="C9" s="246">
        <v>90</v>
      </c>
      <c r="D9" s="246">
        <v>90</v>
      </c>
      <c r="E9" s="245">
        <v>90</v>
      </c>
      <c r="F9" s="246">
        <v>90</v>
      </c>
      <c r="G9" s="246">
        <f t="shared" si="0"/>
        <v>90</v>
      </c>
      <c r="H9" s="395"/>
      <c r="I9" s="247">
        <v>200</v>
      </c>
      <c r="J9" s="248">
        <v>20000</v>
      </c>
      <c r="K9" s="248">
        <v>18000</v>
      </c>
      <c r="L9" s="313">
        <v>1</v>
      </c>
    </row>
    <row r="10" spans="1:12" ht="20.399999999999999" x14ac:dyDescent="0.3">
      <c r="A10" s="244" t="s">
        <v>944</v>
      </c>
      <c r="B10" s="245">
        <v>1</v>
      </c>
      <c r="C10" s="246">
        <v>51</v>
      </c>
      <c r="D10" s="246">
        <v>51</v>
      </c>
      <c r="E10" s="245">
        <v>51</v>
      </c>
      <c r="F10" s="246">
        <v>51</v>
      </c>
      <c r="G10" s="246">
        <f t="shared" si="0"/>
        <v>51</v>
      </c>
      <c r="H10" s="395"/>
      <c r="I10" s="247">
        <v>83</v>
      </c>
      <c r="J10" s="248">
        <v>83</v>
      </c>
      <c r="K10" s="248">
        <v>4233</v>
      </c>
      <c r="L10" s="313">
        <v>1</v>
      </c>
    </row>
    <row r="11" spans="1:12" ht="20.399999999999999" x14ac:dyDescent="0.3">
      <c r="A11" s="244" t="s">
        <v>948</v>
      </c>
      <c r="B11" s="245">
        <v>1000</v>
      </c>
      <c r="C11" s="246">
        <v>500</v>
      </c>
      <c r="D11" s="246">
        <v>500</v>
      </c>
      <c r="E11" s="245">
        <v>500</v>
      </c>
      <c r="F11" s="246">
        <v>500</v>
      </c>
      <c r="G11" s="246">
        <f t="shared" si="0"/>
        <v>500</v>
      </c>
      <c r="H11" s="395"/>
      <c r="I11" s="247">
        <v>46</v>
      </c>
      <c r="J11" s="248">
        <v>46000</v>
      </c>
      <c r="K11" s="248">
        <v>23000</v>
      </c>
      <c r="L11" s="313">
        <v>1</v>
      </c>
    </row>
    <row r="12" spans="1:12" ht="20.399999999999999" x14ac:dyDescent="0.3">
      <c r="A12" s="244" t="s">
        <v>278</v>
      </c>
      <c r="B12" s="245">
        <v>1</v>
      </c>
      <c r="C12" s="246">
        <v>1.1499999999999999</v>
      </c>
      <c r="D12" s="246">
        <v>1.1499999999999999</v>
      </c>
      <c r="E12" s="245">
        <v>1.1499999999999999</v>
      </c>
      <c r="F12" s="246">
        <v>1.1499999999999999</v>
      </c>
      <c r="G12" s="246">
        <f t="shared" ref="G12" si="1">K12/I12</f>
        <v>1.1499999999999999</v>
      </c>
      <c r="H12" s="395"/>
      <c r="I12" s="247">
        <v>15000</v>
      </c>
      <c r="J12" s="248">
        <v>15000</v>
      </c>
      <c r="K12" s="248">
        <v>17250</v>
      </c>
      <c r="L12" s="313">
        <v>1</v>
      </c>
    </row>
    <row r="13" spans="1:12" ht="20.399999999999999" x14ac:dyDescent="0.3">
      <c r="A13" s="244" t="s">
        <v>937</v>
      </c>
      <c r="B13" s="245">
        <v>1</v>
      </c>
      <c r="C13" s="246">
        <v>3.1</v>
      </c>
      <c r="D13" s="246">
        <v>3.1</v>
      </c>
      <c r="E13" s="245">
        <v>3.1</v>
      </c>
      <c r="F13" s="246">
        <v>3.1</v>
      </c>
      <c r="G13" s="246">
        <f t="shared" si="0"/>
        <v>3.1</v>
      </c>
      <c r="H13" s="395"/>
      <c r="I13" s="247">
        <v>3000</v>
      </c>
      <c r="J13" s="248">
        <v>3000</v>
      </c>
      <c r="K13" s="248">
        <v>9300</v>
      </c>
      <c r="L13" s="313">
        <v>1</v>
      </c>
    </row>
    <row r="14" spans="1:12" ht="20.399999999999999" x14ac:dyDescent="0.3">
      <c r="A14" s="244" t="s">
        <v>249</v>
      </c>
      <c r="B14" s="245">
        <v>1</v>
      </c>
      <c r="C14" s="246">
        <v>1.88</v>
      </c>
      <c r="D14" s="246">
        <v>1.83</v>
      </c>
      <c r="E14" s="245">
        <v>1.83</v>
      </c>
      <c r="F14" s="246">
        <v>1.84</v>
      </c>
      <c r="G14" s="246">
        <f t="shared" si="0"/>
        <v>1.85879528848848</v>
      </c>
      <c r="H14" s="395"/>
      <c r="I14" s="247">
        <v>92794</v>
      </c>
      <c r="J14" s="248">
        <v>92794</v>
      </c>
      <c r="K14" s="248">
        <v>172485.05000000002</v>
      </c>
      <c r="L14" s="313">
        <v>10</v>
      </c>
    </row>
    <row r="15" spans="1:12" ht="20.399999999999999" x14ac:dyDescent="0.3">
      <c r="A15" s="244" t="s">
        <v>251</v>
      </c>
      <c r="B15" s="245">
        <v>1</v>
      </c>
      <c r="C15" s="246">
        <v>2.75</v>
      </c>
      <c r="D15" s="246">
        <v>2.5</v>
      </c>
      <c r="E15" s="245">
        <v>2.5</v>
      </c>
      <c r="F15" s="246">
        <v>2.7</v>
      </c>
      <c r="G15" s="246">
        <f t="shared" ref="G15" si="2">K15/I15</f>
        <v>2.6392284552299006</v>
      </c>
      <c r="H15" s="395"/>
      <c r="I15" s="247">
        <v>59504</v>
      </c>
      <c r="J15" s="248">
        <v>59504</v>
      </c>
      <c r="K15" s="248">
        <v>157044.65</v>
      </c>
      <c r="L15" s="313">
        <v>4</v>
      </c>
    </row>
    <row r="16" spans="1:12" ht="20.399999999999999" x14ac:dyDescent="0.3">
      <c r="A16" s="244" t="s">
        <v>947</v>
      </c>
      <c r="B16" s="245">
        <v>1</v>
      </c>
      <c r="C16" s="246">
        <v>4.87</v>
      </c>
      <c r="D16" s="246">
        <v>4.87</v>
      </c>
      <c r="E16" s="245">
        <v>4.87</v>
      </c>
      <c r="F16" s="246">
        <v>4.87</v>
      </c>
      <c r="G16" s="246">
        <f t="shared" si="0"/>
        <v>4.87</v>
      </c>
      <c r="H16" s="395"/>
      <c r="I16" s="247">
        <v>36000</v>
      </c>
      <c r="J16" s="248">
        <v>36000</v>
      </c>
      <c r="K16" s="248">
        <v>175320</v>
      </c>
      <c r="L16" s="313">
        <v>2</v>
      </c>
    </row>
    <row r="17" spans="1:12" ht="20.399999999999999" x14ac:dyDescent="0.3">
      <c r="A17" s="244" t="s">
        <v>252</v>
      </c>
      <c r="B17" s="245">
        <v>1</v>
      </c>
      <c r="C17" s="246">
        <v>0.6</v>
      </c>
      <c r="D17" s="246">
        <v>0.6</v>
      </c>
      <c r="E17" s="245">
        <v>0.6</v>
      </c>
      <c r="F17" s="246">
        <v>0.6</v>
      </c>
      <c r="G17" s="246">
        <f t="shared" si="0"/>
        <v>0.6</v>
      </c>
      <c r="H17" s="395"/>
      <c r="I17" s="247">
        <v>76357</v>
      </c>
      <c r="J17" s="248">
        <v>76357</v>
      </c>
      <c r="K17" s="248">
        <v>45814.2</v>
      </c>
      <c r="L17" s="313">
        <v>4</v>
      </c>
    </row>
    <row r="18" spans="1:12" ht="20.399999999999999" x14ac:dyDescent="0.3">
      <c r="A18" s="249" t="s">
        <v>92</v>
      </c>
      <c r="B18" s="250"/>
      <c r="C18" s="251"/>
      <c r="D18" s="251"/>
      <c r="E18" s="250"/>
      <c r="F18" s="251"/>
      <c r="G18" s="251"/>
      <c r="H18" s="396"/>
      <c r="I18" s="252">
        <f>SUM(I7:I17)</f>
        <v>492876</v>
      </c>
      <c r="J18" s="253">
        <f>SUM(J7:J17)</f>
        <v>558630</v>
      </c>
      <c r="K18" s="253">
        <f>SUM(K7:K17)</f>
        <v>843013.06</v>
      </c>
      <c r="L18" s="254">
        <f>SUM(L7:L17)</f>
        <v>37</v>
      </c>
    </row>
    <row r="19" spans="1:12" s="241" customFormat="1" ht="19.2" x14ac:dyDescent="0.3">
      <c r="A19" s="255" t="s">
        <v>93</v>
      </c>
      <c r="B19" s="256"/>
      <c r="C19" s="257"/>
      <c r="D19" s="257"/>
      <c r="E19" s="256"/>
      <c r="F19" s="257"/>
      <c r="G19" s="257"/>
      <c r="H19" s="257"/>
      <c r="I19" s="256"/>
      <c r="J19" s="258"/>
      <c r="K19" s="258"/>
      <c r="L19" s="314"/>
    </row>
    <row r="20" spans="1:12" s="241" customFormat="1" ht="19.2" x14ac:dyDescent="0.3">
      <c r="A20" s="255" t="s">
        <v>94</v>
      </c>
      <c r="B20" s="256"/>
      <c r="C20" s="257"/>
      <c r="D20" s="257"/>
      <c r="E20" s="256"/>
      <c r="F20" s="257"/>
      <c r="G20" s="257"/>
      <c r="H20" s="257"/>
      <c r="I20" s="256"/>
      <c r="J20" s="258"/>
      <c r="K20" s="258"/>
      <c r="L20" s="314"/>
    </row>
    <row r="21" spans="1:12" s="237" customFormat="1" ht="6" customHeight="1" x14ac:dyDescent="0.3">
      <c r="A21" s="242"/>
      <c r="B21" s="242"/>
      <c r="C21" s="243"/>
      <c r="D21" s="243"/>
      <c r="E21" s="242"/>
      <c r="F21" s="243"/>
      <c r="G21" s="243"/>
      <c r="H21" s="243"/>
      <c r="I21" s="242"/>
      <c r="J21" s="259"/>
      <c r="K21" s="259"/>
      <c r="L21" s="304"/>
    </row>
    <row r="22" spans="1:12" s="260" customFormat="1" ht="27.6" customHeight="1" x14ac:dyDescent="0.3">
      <c r="A22" s="208" t="s">
        <v>80</v>
      </c>
      <c r="B22" s="149" t="s">
        <v>81</v>
      </c>
      <c r="C22" s="149" t="s">
        <v>82</v>
      </c>
      <c r="D22" s="149" t="s">
        <v>95</v>
      </c>
      <c r="E22" s="149" t="s">
        <v>84</v>
      </c>
      <c r="F22" s="149" t="s">
        <v>96</v>
      </c>
      <c r="G22" s="149" t="s">
        <v>86</v>
      </c>
      <c r="H22" s="149"/>
      <c r="I22" s="149" t="s">
        <v>87</v>
      </c>
      <c r="J22" s="149" t="s">
        <v>88</v>
      </c>
      <c r="K22" s="149" t="s">
        <v>89</v>
      </c>
      <c r="L22" s="311" t="s">
        <v>90</v>
      </c>
    </row>
    <row r="23" spans="1:12" s="265" customFormat="1" ht="20.399999999999999" x14ac:dyDescent="0.3">
      <c r="A23" s="261" t="s">
        <v>97</v>
      </c>
      <c r="B23" s="262"/>
      <c r="C23" s="263"/>
      <c r="D23" s="263"/>
      <c r="E23" s="262"/>
      <c r="F23" s="263"/>
      <c r="G23" s="263"/>
      <c r="H23" s="263"/>
      <c r="I23" s="262"/>
      <c r="J23" s="264"/>
      <c r="K23" s="264"/>
      <c r="L23" s="315"/>
    </row>
    <row r="24" spans="1:12" ht="20.399999999999999" x14ac:dyDescent="0.3">
      <c r="A24" s="244" t="s">
        <v>203</v>
      </c>
      <c r="B24" s="245">
        <v>1</v>
      </c>
      <c r="C24" s="246">
        <v>0.84000000000000008</v>
      </c>
      <c r="D24" s="246">
        <v>0.84000000000000008</v>
      </c>
      <c r="E24" s="245">
        <v>0.84000000000000008</v>
      </c>
      <c r="F24" s="246">
        <v>0.84000000000000008</v>
      </c>
      <c r="G24" s="246">
        <f t="shared" ref="G24:G36" si="3">K24/I24</f>
        <v>0.84000000000000008</v>
      </c>
      <c r="H24" s="395"/>
      <c r="I24" s="247">
        <v>2479</v>
      </c>
      <c r="J24" s="248">
        <v>2479</v>
      </c>
      <c r="K24" s="248">
        <v>2082.36</v>
      </c>
      <c r="L24" s="313">
        <v>1</v>
      </c>
    </row>
    <row r="25" spans="1:12" ht="20.399999999999999" x14ac:dyDescent="0.3">
      <c r="A25" s="244" t="s">
        <v>193</v>
      </c>
      <c r="B25" s="245">
        <v>1</v>
      </c>
      <c r="C25" s="246">
        <v>1.21</v>
      </c>
      <c r="D25" s="246">
        <v>1.1499999999999999</v>
      </c>
      <c r="E25" s="245">
        <v>1.1499999999999999</v>
      </c>
      <c r="F25" s="246">
        <v>1.21</v>
      </c>
      <c r="G25" s="246">
        <f t="shared" ref="G25:G31" si="4">K25/I25</f>
        <v>1.1936170212765957</v>
      </c>
      <c r="H25" s="395"/>
      <c r="I25" s="247">
        <v>2820</v>
      </c>
      <c r="J25" s="248">
        <v>2820</v>
      </c>
      <c r="K25" s="248">
        <v>3366</v>
      </c>
      <c r="L25" s="313">
        <v>2</v>
      </c>
    </row>
    <row r="26" spans="1:12" ht="20.399999999999999" x14ac:dyDescent="0.3">
      <c r="A26" s="244" t="s">
        <v>212</v>
      </c>
      <c r="B26" s="245">
        <v>1</v>
      </c>
      <c r="C26" s="246">
        <v>82</v>
      </c>
      <c r="D26" s="246">
        <v>82</v>
      </c>
      <c r="E26" s="245">
        <v>82</v>
      </c>
      <c r="F26" s="246">
        <v>82</v>
      </c>
      <c r="G26" s="246">
        <f t="shared" si="4"/>
        <v>82</v>
      </c>
      <c r="H26" s="395"/>
      <c r="I26" s="247">
        <v>25</v>
      </c>
      <c r="J26" s="248">
        <v>2500</v>
      </c>
      <c r="K26" s="248">
        <v>2050</v>
      </c>
      <c r="L26" s="313">
        <v>1</v>
      </c>
    </row>
    <row r="27" spans="1:12" ht="20.399999999999999" x14ac:dyDescent="0.3">
      <c r="A27" s="244" t="s">
        <v>944</v>
      </c>
      <c r="B27" s="245">
        <v>1</v>
      </c>
      <c r="C27" s="246">
        <v>52</v>
      </c>
      <c r="D27" s="246">
        <v>52</v>
      </c>
      <c r="E27" s="245">
        <v>52</v>
      </c>
      <c r="F27" s="246">
        <v>52</v>
      </c>
      <c r="G27" s="246">
        <f t="shared" si="4"/>
        <v>52</v>
      </c>
      <c r="H27" s="395"/>
      <c r="I27" s="247">
        <v>3</v>
      </c>
      <c r="J27" s="248">
        <v>3</v>
      </c>
      <c r="K27" s="248">
        <v>156</v>
      </c>
      <c r="L27" s="313">
        <v>1</v>
      </c>
    </row>
    <row r="28" spans="1:12" ht="20.399999999999999" x14ac:dyDescent="0.3">
      <c r="A28" s="244" t="s">
        <v>277</v>
      </c>
      <c r="B28" s="245">
        <v>1</v>
      </c>
      <c r="C28" s="246">
        <v>50.99</v>
      </c>
      <c r="D28" s="246">
        <v>50</v>
      </c>
      <c r="E28" s="245">
        <v>50</v>
      </c>
      <c r="F28" s="246">
        <v>50.99</v>
      </c>
      <c r="G28" s="246">
        <f t="shared" si="4"/>
        <v>50.942857142857143</v>
      </c>
      <c r="H28" s="395"/>
      <c r="I28" s="247">
        <v>21</v>
      </c>
      <c r="J28" s="248">
        <v>21</v>
      </c>
      <c r="K28" s="248">
        <v>1069.8</v>
      </c>
      <c r="L28" s="313">
        <v>2</v>
      </c>
    </row>
    <row r="29" spans="1:12" ht="20.399999999999999" x14ac:dyDescent="0.3">
      <c r="A29" s="244" t="s">
        <v>943</v>
      </c>
      <c r="B29" s="245">
        <v>1</v>
      </c>
      <c r="C29" s="246">
        <v>1.42</v>
      </c>
      <c r="D29" s="246">
        <v>1.42</v>
      </c>
      <c r="E29" s="245">
        <v>1.42</v>
      </c>
      <c r="F29" s="246">
        <v>1.42</v>
      </c>
      <c r="G29" s="246">
        <f t="shared" si="4"/>
        <v>1.42</v>
      </c>
      <c r="H29" s="395"/>
      <c r="I29" s="247">
        <v>1000</v>
      </c>
      <c r="J29" s="248">
        <v>1000</v>
      </c>
      <c r="K29" s="248">
        <v>1420</v>
      </c>
      <c r="L29" s="313">
        <v>1</v>
      </c>
    </row>
    <row r="30" spans="1:12" ht="20.399999999999999" x14ac:dyDescent="0.3">
      <c r="A30" s="244" t="s">
        <v>249</v>
      </c>
      <c r="B30" s="245">
        <v>1</v>
      </c>
      <c r="C30" s="246">
        <v>1.9</v>
      </c>
      <c r="D30" s="246">
        <v>1.5</v>
      </c>
      <c r="E30" s="245">
        <v>1.5</v>
      </c>
      <c r="F30" s="246">
        <v>1.84</v>
      </c>
      <c r="G30" s="246">
        <f t="shared" si="4"/>
        <v>1.7715375228798047</v>
      </c>
      <c r="H30" s="395"/>
      <c r="I30" s="247">
        <v>4917</v>
      </c>
      <c r="J30" s="248">
        <v>4917</v>
      </c>
      <c r="K30" s="248">
        <v>8710.65</v>
      </c>
      <c r="L30" s="313">
        <v>7</v>
      </c>
    </row>
    <row r="31" spans="1:12" ht="20.399999999999999" x14ac:dyDescent="0.3">
      <c r="A31" s="244" t="s">
        <v>946</v>
      </c>
      <c r="B31" s="245">
        <v>1</v>
      </c>
      <c r="C31" s="246">
        <v>4.8000000000000007</v>
      </c>
      <c r="D31" s="246">
        <v>4.8000000000000007</v>
      </c>
      <c r="E31" s="245">
        <v>4.8000000000000007</v>
      </c>
      <c r="F31" s="246">
        <v>4.8000000000000007</v>
      </c>
      <c r="G31" s="246">
        <f t="shared" si="4"/>
        <v>4.8000000000000007</v>
      </c>
      <c r="H31" s="395"/>
      <c r="I31" s="247">
        <v>72</v>
      </c>
      <c r="J31" s="248">
        <v>72</v>
      </c>
      <c r="K31" s="248">
        <v>345.6</v>
      </c>
      <c r="L31" s="313">
        <v>1</v>
      </c>
    </row>
    <row r="32" spans="1:12" ht="20.399999999999999" x14ac:dyDescent="0.3">
      <c r="A32" s="244" t="s">
        <v>945</v>
      </c>
      <c r="B32" s="245">
        <v>1</v>
      </c>
      <c r="C32" s="246">
        <v>49.5</v>
      </c>
      <c r="D32" s="246">
        <v>49.5</v>
      </c>
      <c r="E32" s="245">
        <v>49.5</v>
      </c>
      <c r="F32" s="246">
        <v>49.5</v>
      </c>
      <c r="G32" s="246">
        <f t="shared" si="3"/>
        <v>49.5</v>
      </c>
      <c r="H32" s="395"/>
      <c r="I32" s="247">
        <v>7</v>
      </c>
      <c r="J32" s="248">
        <v>21</v>
      </c>
      <c r="K32" s="248">
        <v>346.5</v>
      </c>
      <c r="L32" s="313">
        <v>1</v>
      </c>
    </row>
    <row r="33" spans="1:14" ht="20.399999999999999" x14ac:dyDescent="0.3">
      <c r="A33" s="244" t="s">
        <v>251</v>
      </c>
      <c r="B33" s="245">
        <v>1</v>
      </c>
      <c r="C33" s="246">
        <v>2.75</v>
      </c>
      <c r="D33" s="246">
        <v>2.7</v>
      </c>
      <c r="E33" s="245">
        <v>2.7</v>
      </c>
      <c r="F33" s="246">
        <v>2.75</v>
      </c>
      <c r="G33" s="246">
        <f t="shared" si="3"/>
        <v>2.7284384694932782</v>
      </c>
      <c r="H33" s="395"/>
      <c r="I33" s="247">
        <v>1934</v>
      </c>
      <c r="J33" s="248">
        <v>1934</v>
      </c>
      <c r="K33" s="248">
        <v>5276.8</v>
      </c>
      <c r="L33" s="313">
        <v>4</v>
      </c>
    </row>
    <row r="34" spans="1:14" ht="20.399999999999999" x14ac:dyDescent="0.3">
      <c r="A34" s="244" t="s">
        <v>230</v>
      </c>
      <c r="B34" s="245">
        <v>1</v>
      </c>
      <c r="C34" s="246">
        <v>7.6999999999999993</v>
      </c>
      <c r="D34" s="246">
        <v>7.6999999999999993</v>
      </c>
      <c r="E34" s="245">
        <v>7.6999999999999993</v>
      </c>
      <c r="F34" s="246">
        <v>7.6999999999999993</v>
      </c>
      <c r="G34" s="246">
        <f t="shared" si="3"/>
        <v>7.6999999999999993</v>
      </c>
      <c r="H34" s="395"/>
      <c r="I34" s="247">
        <v>130</v>
      </c>
      <c r="J34" s="248">
        <v>130</v>
      </c>
      <c r="K34" s="248">
        <v>1000.9999999999999</v>
      </c>
      <c r="L34" s="313">
        <v>11</v>
      </c>
    </row>
    <row r="35" spans="1:14" ht="20.399999999999999" x14ac:dyDescent="0.3">
      <c r="A35" s="244" t="s">
        <v>252</v>
      </c>
      <c r="B35" s="245">
        <v>1</v>
      </c>
      <c r="C35" s="246">
        <v>0.6</v>
      </c>
      <c r="D35" s="246">
        <v>0.6</v>
      </c>
      <c r="E35" s="245">
        <v>0.6</v>
      </c>
      <c r="F35" s="246">
        <v>0.6</v>
      </c>
      <c r="G35" s="246">
        <f t="shared" si="3"/>
        <v>0.6</v>
      </c>
      <c r="H35" s="395"/>
      <c r="I35" s="247">
        <v>3152</v>
      </c>
      <c r="J35" s="248">
        <v>3152</v>
      </c>
      <c r="K35" s="248">
        <v>1891.2</v>
      </c>
      <c r="L35" s="313">
        <v>2</v>
      </c>
    </row>
    <row r="36" spans="1:14" ht="20.399999999999999" x14ac:dyDescent="0.3">
      <c r="A36" s="244" t="s">
        <v>949</v>
      </c>
      <c r="B36" s="245">
        <v>1</v>
      </c>
      <c r="C36" s="246">
        <v>4.21</v>
      </c>
      <c r="D36" s="246">
        <v>4.21</v>
      </c>
      <c r="E36" s="245">
        <v>4.21</v>
      </c>
      <c r="F36" s="246">
        <v>4.21</v>
      </c>
      <c r="G36" s="246">
        <f t="shared" si="3"/>
        <v>4.21</v>
      </c>
      <c r="H36" s="395"/>
      <c r="I36" s="247">
        <v>594</v>
      </c>
      <c r="J36" s="248">
        <v>594</v>
      </c>
      <c r="K36" s="248">
        <v>2500.7399999999998</v>
      </c>
      <c r="L36" s="313">
        <v>1</v>
      </c>
    </row>
    <row r="37" spans="1:14" ht="20.399999999999999" x14ac:dyDescent="0.3">
      <c r="A37" s="244" t="s">
        <v>950</v>
      </c>
      <c r="B37" s="245">
        <v>1</v>
      </c>
      <c r="C37" s="246">
        <v>3.37</v>
      </c>
      <c r="D37" s="246">
        <v>3.37</v>
      </c>
      <c r="E37" s="245">
        <v>3.37</v>
      </c>
      <c r="F37" s="246">
        <v>3.37</v>
      </c>
      <c r="G37" s="246">
        <f t="shared" ref="G37" si="5">K37/I37</f>
        <v>3.37</v>
      </c>
      <c r="H37" s="395"/>
      <c r="I37" s="247">
        <v>742</v>
      </c>
      <c r="J37" s="248">
        <v>742</v>
      </c>
      <c r="K37" s="248">
        <v>2500.54</v>
      </c>
      <c r="L37" s="313">
        <v>1</v>
      </c>
    </row>
    <row r="38" spans="1:14" s="266" customFormat="1" ht="20.399999999999999" x14ac:dyDescent="0.3">
      <c r="A38" s="438" t="s">
        <v>951</v>
      </c>
      <c r="B38" s="439"/>
      <c r="C38" s="440"/>
      <c r="D38" s="440"/>
      <c r="E38" s="439"/>
      <c r="F38" s="440"/>
      <c r="G38" s="440"/>
      <c r="H38" s="441"/>
      <c r="I38" s="442"/>
      <c r="J38" s="443"/>
      <c r="K38" s="443"/>
      <c r="L38" s="444"/>
    </row>
    <row r="39" spans="1:14" ht="20.399999999999999" x14ac:dyDescent="0.3">
      <c r="A39" s="244" t="s">
        <v>943</v>
      </c>
      <c r="B39" s="245">
        <v>1</v>
      </c>
      <c r="C39" s="246">
        <v>1.4300000000000002</v>
      </c>
      <c r="D39" s="246">
        <v>1.4300000000000002</v>
      </c>
      <c r="E39" s="245">
        <v>1.4300000000000002</v>
      </c>
      <c r="F39" s="246">
        <v>1.4300000000000002</v>
      </c>
      <c r="G39" s="246">
        <f t="shared" ref="G39" si="6">K39/I39</f>
        <v>1.4300000000000002</v>
      </c>
      <c r="H39" s="395"/>
      <c r="I39" s="247">
        <v>168</v>
      </c>
      <c r="J39" s="248">
        <v>168</v>
      </c>
      <c r="K39" s="248">
        <v>240.24</v>
      </c>
      <c r="L39" s="313">
        <v>1</v>
      </c>
    </row>
    <row r="40" spans="1:14" ht="20.399999999999999" x14ac:dyDescent="0.3">
      <c r="A40" s="249" t="s">
        <v>98</v>
      </c>
      <c r="B40" s="250"/>
      <c r="C40" s="251"/>
      <c r="D40" s="251"/>
      <c r="E40" s="250"/>
      <c r="F40" s="251"/>
      <c r="G40" s="251"/>
      <c r="H40" s="396"/>
      <c r="I40" s="252">
        <f>SUM(I24:I39)</f>
        <v>18064</v>
      </c>
      <c r="J40" s="253">
        <f>SUM(J24:J39)</f>
        <v>20553</v>
      </c>
      <c r="K40" s="253">
        <f>SUM(K24:K39)</f>
        <v>32957.429999999993</v>
      </c>
      <c r="L40" s="254">
        <f>SUM(L24:L39)</f>
        <v>37</v>
      </c>
    </row>
    <row r="41" spans="1:14" s="266" customFormat="1" ht="19.2" x14ac:dyDescent="0.3">
      <c r="A41" s="255" t="s">
        <v>99</v>
      </c>
      <c r="B41" s="256"/>
      <c r="C41" s="257"/>
      <c r="D41" s="257"/>
      <c r="E41" s="256"/>
      <c r="F41" s="257"/>
      <c r="G41" s="257"/>
      <c r="H41" s="257"/>
      <c r="I41" s="256"/>
      <c r="J41" s="258"/>
      <c r="K41" s="258"/>
      <c r="L41" s="314"/>
    </row>
    <row r="42" spans="1:14" s="266" customFormat="1" ht="19.2" x14ac:dyDescent="0.3">
      <c r="A42" s="255" t="s">
        <v>100</v>
      </c>
      <c r="B42" s="256"/>
      <c r="C42" s="257"/>
      <c r="D42" s="257"/>
      <c r="E42" s="256"/>
      <c r="F42" s="257"/>
      <c r="G42" s="257"/>
      <c r="H42" s="257"/>
      <c r="I42" s="256"/>
      <c r="J42" s="258"/>
      <c r="K42" s="258"/>
      <c r="L42" s="314"/>
    </row>
    <row r="43" spans="1:14" ht="24.6" x14ac:dyDescent="0.3">
      <c r="A43" s="267" t="s">
        <v>101</v>
      </c>
      <c r="B43" s="268"/>
      <c r="C43" s="269"/>
      <c r="D43" s="269"/>
      <c r="E43" s="268"/>
      <c r="F43" s="269"/>
      <c r="G43" s="269"/>
      <c r="H43" s="397"/>
      <c r="I43" s="270">
        <f>I18+I40</f>
        <v>510940</v>
      </c>
      <c r="J43" s="271">
        <f>J18+J40</f>
        <v>579183</v>
      </c>
      <c r="K43" s="271">
        <f>K18+K40</f>
        <v>875970.49</v>
      </c>
      <c r="L43" s="272">
        <f>L18+L40</f>
        <v>74</v>
      </c>
    </row>
    <row r="44" spans="1:14" ht="7.5" customHeight="1" x14ac:dyDescent="0.3">
      <c r="A44" s="273"/>
      <c r="B44" s="274"/>
      <c r="C44" s="275"/>
      <c r="D44" s="275"/>
      <c r="E44" s="274"/>
      <c r="F44" s="275"/>
      <c r="G44" s="275"/>
      <c r="H44" s="275"/>
      <c r="I44" s="276"/>
      <c r="J44" s="277"/>
      <c r="K44" s="277"/>
      <c r="L44" s="278"/>
    </row>
    <row r="45" spans="1:14" s="237" customFormat="1" ht="31.8" x14ac:dyDescent="0.3">
      <c r="A45" s="206" t="s">
        <v>250</v>
      </c>
      <c r="B45" s="207"/>
      <c r="C45" s="236"/>
      <c r="D45" s="236"/>
      <c r="E45" s="207"/>
      <c r="F45" s="236"/>
      <c r="G45" s="236"/>
      <c r="H45" s="236"/>
      <c r="I45" s="207"/>
      <c r="J45" s="207"/>
      <c r="K45" s="207"/>
      <c r="L45" s="310"/>
    </row>
    <row r="46" spans="1:14" s="237" customFormat="1" ht="42" customHeight="1" x14ac:dyDescent="0.3">
      <c r="A46" s="208" t="s">
        <v>80</v>
      </c>
      <c r="B46" s="149" t="s">
        <v>81</v>
      </c>
      <c r="C46" s="149" t="s">
        <v>82</v>
      </c>
      <c r="D46" s="149" t="s">
        <v>95</v>
      </c>
      <c r="E46" s="149" t="s">
        <v>84</v>
      </c>
      <c r="F46" s="149" t="s">
        <v>96</v>
      </c>
      <c r="G46" s="149" t="s">
        <v>86</v>
      </c>
      <c r="H46" s="149"/>
      <c r="I46" s="149" t="s">
        <v>87</v>
      </c>
      <c r="J46" s="149" t="s">
        <v>88</v>
      </c>
      <c r="K46" s="149" t="s">
        <v>89</v>
      </c>
      <c r="L46" s="311" t="s">
        <v>90</v>
      </c>
    </row>
    <row r="47" spans="1:14" ht="20.399999999999999" x14ac:dyDescent="0.3">
      <c r="A47" s="244" t="s">
        <v>940</v>
      </c>
      <c r="B47" s="245">
        <v>4600</v>
      </c>
      <c r="C47" s="245">
        <v>3025</v>
      </c>
      <c r="D47" s="245">
        <v>3000</v>
      </c>
      <c r="E47" s="245">
        <v>3025</v>
      </c>
      <c r="F47" s="245">
        <v>3000</v>
      </c>
      <c r="G47" s="245">
        <f>K47/I47</f>
        <v>3008.3333333333335</v>
      </c>
      <c r="H47" s="395"/>
      <c r="I47" s="247">
        <v>3</v>
      </c>
      <c r="J47" s="248">
        <v>13800</v>
      </c>
      <c r="K47" s="248">
        <v>9025</v>
      </c>
      <c r="L47" s="313">
        <v>3</v>
      </c>
      <c r="N47" s="293"/>
    </row>
    <row r="48" spans="1:14" ht="20.399999999999999" x14ac:dyDescent="0.3">
      <c r="A48" s="244" t="s">
        <v>941</v>
      </c>
      <c r="B48" s="245">
        <v>5000</v>
      </c>
      <c r="C48" s="245">
        <v>3000</v>
      </c>
      <c r="D48" s="245">
        <v>3000</v>
      </c>
      <c r="E48" s="245">
        <v>3000</v>
      </c>
      <c r="F48" s="245">
        <v>3000</v>
      </c>
      <c r="G48" s="245">
        <v>3000</v>
      </c>
      <c r="H48" s="395"/>
      <c r="I48" s="247">
        <v>1</v>
      </c>
      <c r="J48" s="248">
        <v>5000</v>
      </c>
      <c r="K48" s="248">
        <v>3000</v>
      </c>
      <c r="L48" s="313">
        <v>1</v>
      </c>
      <c r="N48" s="293"/>
    </row>
    <row r="49" spans="1:14" ht="20.399999999999999" x14ac:dyDescent="0.3">
      <c r="A49" s="244" t="s">
        <v>942</v>
      </c>
      <c r="B49" s="245">
        <v>6000</v>
      </c>
      <c r="C49" s="245">
        <v>8000</v>
      </c>
      <c r="D49" s="245">
        <v>8000</v>
      </c>
      <c r="E49" s="245">
        <v>8000</v>
      </c>
      <c r="F49" s="245">
        <v>8000</v>
      </c>
      <c r="G49" s="245">
        <v>8000</v>
      </c>
      <c r="H49" s="395"/>
      <c r="I49" s="247">
        <v>21</v>
      </c>
      <c r="J49" s="248">
        <v>126000</v>
      </c>
      <c r="K49" s="248">
        <v>168000</v>
      </c>
      <c r="L49" s="313">
        <v>9</v>
      </c>
      <c r="N49" s="293"/>
    </row>
    <row r="50" spans="1:14" ht="20.399999999999999" x14ac:dyDescent="0.3">
      <c r="A50" s="244" t="s">
        <v>475</v>
      </c>
      <c r="B50" s="245">
        <v>100</v>
      </c>
      <c r="C50" s="245">
        <v>100</v>
      </c>
      <c r="D50" s="245">
        <v>100</v>
      </c>
      <c r="E50" s="245">
        <v>100</v>
      </c>
      <c r="F50" s="245">
        <v>100</v>
      </c>
      <c r="G50" s="245">
        <v>100</v>
      </c>
      <c r="H50" s="395"/>
      <c r="I50" s="247">
        <v>22</v>
      </c>
      <c r="J50" s="248">
        <v>2200</v>
      </c>
      <c r="K50" s="248">
        <v>2200</v>
      </c>
      <c r="L50" s="313">
        <v>5</v>
      </c>
      <c r="N50" s="293"/>
    </row>
    <row r="51" spans="1:14" ht="20.399999999999999" x14ac:dyDescent="0.3">
      <c r="A51" s="244" t="s">
        <v>476</v>
      </c>
      <c r="B51" s="245">
        <v>1</v>
      </c>
      <c r="C51" s="245">
        <v>1.0237174</v>
      </c>
      <c r="D51" s="245">
        <v>1.0237174</v>
      </c>
      <c r="E51" s="245">
        <v>1.0237174</v>
      </c>
      <c r="F51" s="245">
        <v>1.0237174</v>
      </c>
      <c r="G51" s="245">
        <v>1.0237174</v>
      </c>
      <c r="H51" s="395"/>
      <c r="I51" s="247">
        <v>20000</v>
      </c>
      <c r="J51" s="248">
        <v>20000</v>
      </c>
      <c r="K51" s="248">
        <v>20474.349999999999</v>
      </c>
      <c r="L51" s="313">
        <v>1</v>
      </c>
      <c r="N51" s="293"/>
    </row>
    <row r="52" spans="1:14" ht="20.399999999999999" x14ac:dyDescent="0.3">
      <c r="A52" s="249" t="s">
        <v>255</v>
      </c>
      <c r="B52" s="250"/>
      <c r="C52" s="251"/>
      <c r="D52" s="251"/>
      <c r="E52" s="250"/>
      <c r="F52" s="251"/>
      <c r="G52" s="251"/>
      <c r="H52" s="396"/>
      <c r="I52" s="252">
        <f>SUM(I47:I51)</f>
        <v>20047</v>
      </c>
      <c r="J52" s="253">
        <f>SUM(J47:J51)</f>
        <v>167000</v>
      </c>
      <c r="K52" s="253">
        <f>SUM(K47:K51)</f>
        <v>202699.35</v>
      </c>
      <c r="L52" s="254">
        <f>SUM(L47:L51)</f>
        <v>19</v>
      </c>
    </row>
    <row r="53" spans="1:14" ht="7.5" customHeight="1" x14ac:dyDescent="0.3">
      <c r="A53" s="273"/>
      <c r="B53" s="274"/>
      <c r="C53" s="275"/>
      <c r="D53" s="275"/>
      <c r="E53" s="274"/>
      <c r="F53" s="275"/>
      <c r="G53" s="275"/>
      <c r="H53" s="275"/>
      <c r="I53" s="276"/>
      <c r="J53" s="277"/>
      <c r="K53" s="277"/>
      <c r="L53" s="278"/>
    </row>
    <row r="54" spans="1:14" ht="37.799999999999997" customHeight="1" x14ac:dyDescent="0.3">
      <c r="A54" s="279" t="s">
        <v>102</v>
      </c>
      <c r="B54" s="280"/>
      <c r="C54" s="281"/>
      <c r="D54" s="281"/>
      <c r="E54" s="280"/>
      <c r="F54" s="281"/>
      <c r="G54" s="281"/>
      <c r="H54" s="398"/>
      <c r="I54" s="282">
        <f>I43+I52</f>
        <v>530987</v>
      </c>
      <c r="J54" s="283">
        <f>J43+J52</f>
        <v>746183</v>
      </c>
      <c r="K54" s="283">
        <f>K43+K52</f>
        <v>1078669.8400000001</v>
      </c>
      <c r="L54" s="284">
        <f>L43+L52</f>
        <v>93</v>
      </c>
    </row>
    <row r="55" spans="1:14" ht="20.399999999999999" x14ac:dyDescent="0.3">
      <c r="A55" s="274"/>
      <c r="B55" s="274"/>
      <c r="C55" s="275"/>
      <c r="D55" s="275"/>
      <c r="E55" s="274"/>
      <c r="F55" s="275"/>
      <c r="G55" s="275"/>
      <c r="H55" s="275"/>
      <c r="I55" s="276"/>
      <c r="J55" s="277"/>
      <c r="K55" s="277"/>
      <c r="L55" s="285"/>
    </row>
    <row r="56" spans="1:14" ht="29.4" customHeight="1" x14ac:dyDescent="0.3">
      <c r="A56" s="480" t="s">
        <v>12</v>
      </c>
      <c r="B56" s="481"/>
      <c r="C56" s="481"/>
      <c r="D56" s="481"/>
      <c r="E56" s="481"/>
      <c r="F56" s="481"/>
      <c r="G56" s="481"/>
      <c r="H56" s="481"/>
      <c r="I56" s="481"/>
      <c r="J56" s="481"/>
      <c r="K56" s="481"/>
      <c r="L56" s="482"/>
    </row>
    <row r="57" spans="1:14" ht="20.399999999999999" x14ac:dyDescent="0.3">
      <c r="A57" s="208" t="s">
        <v>80</v>
      </c>
      <c r="B57" s="149" t="s">
        <v>103</v>
      </c>
      <c r="C57" s="149" t="s">
        <v>104</v>
      </c>
      <c r="D57" s="149" t="s">
        <v>105</v>
      </c>
      <c r="E57" s="149" t="s">
        <v>106</v>
      </c>
      <c r="F57" s="149" t="s">
        <v>107</v>
      </c>
      <c r="G57" s="149" t="s">
        <v>108</v>
      </c>
      <c r="H57" s="149" t="s">
        <v>109</v>
      </c>
      <c r="I57" s="149" t="s">
        <v>110</v>
      </c>
      <c r="J57" s="149" t="s">
        <v>111</v>
      </c>
      <c r="K57" s="149" t="s">
        <v>112</v>
      </c>
      <c r="L57" s="311" t="s">
        <v>90</v>
      </c>
    </row>
    <row r="58" spans="1:14" s="382" customFormat="1" ht="15.6" x14ac:dyDescent="0.3">
      <c r="A58" s="424" t="s">
        <v>122</v>
      </c>
      <c r="B58" s="425"/>
      <c r="C58" s="426"/>
      <c r="D58" s="426"/>
      <c r="E58" s="427"/>
      <c r="F58" s="426"/>
      <c r="G58" s="426"/>
      <c r="H58" s="427"/>
      <c r="I58" s="428"/>
      <c r="J58" s="428"/>
      <c r="K58" s="428"/>
      <c r="L58" s="429"/>
    </row>
    <row r="59" spans="1:14" s="383" customFormat="1" ht="15" x14ac:dyDescent="0.25">
      <c r="A59" s="384" t="s">
        <v>188</v>
      </c>
      <c r="B59" s="430" t="s">
        <v>189</v>
      </c>
      <c r="C59" s="431">
        <v>90.497699999999995</v>
      </c>
      <c r="D59" s="431"/>
      <c r="E59" s="432" t="s">
        <v>340</v>
      </c>
      <c r="F59" s="431">
        <v>10.5</v>
      </c>
      <c r="G59" s="431">
        <v>10.499999999999901</v>
      </c>
      <c r="H59" s="432" t="s">
        <v>190</v>
      </c>
      <c r="I59" s="433">
        <v>250000</v>
      </c>
      <c r="J59" s="433">
        <v>250000</v>
      </c>
      <c r="K59" s="433">
        <v>226244.34</v>
      </c>
      <c r="L59" s="385">
        <v>1</v>
      </c>
    </row>
    <row r="60" spans="1:14" s="383" customFormat="1" ht="15" x14ac:dyDescent="0.25">
      <c r="A60" s="384" t="s">
        <v>188</v>
      </c>
      <c r="B60" s="430" t="s">
        <v>189</v>
      </c>
      <c r="C60" s="431">
        <v>92.154700000000005</v>
      </c>
      <c r="D60" s="431"/>
      <c r="E60" s="432" t="s">
        <v>488</v>
      </c>
      <c r="F60" s="431">
        <v>10.25</v>
      </c>
      <c r="G60" s="431">
        <v>10.337074081204101</v>
      </c>
      <c r="H60" s="432" t="s">
        <v>190</v>
      </c>
      <c r="I60" s="433">
        <v>250000</v>
      </c>
      <c r="J60" s="433">
        <v>250000</v>
      </c>
      <c r="K60" s="433">
        <v>230386.73</v>
      </c>
      <c r="L60" s="385">
        <v>1</v>
      </c>
    </row>
    <row r="61" spans="1:14" s="383" customFormat="1" ht="15" x14ac:dyDescent="0.25">
      <c r="A61" s="384" t="s">
        <v>191</v>
      </c>
      <c r="B61" s="430" t="s">
        <v>189</v>
      </c>
      <c r="C61" s="431">
        <v>94.6173</v>
      </c>
      <c r="D61" s="431"/>
      <c r="E61" s="432" t="s">
        <v>393</v>
      </c>
      <c r="F61" s="431">
        <v>8</v>
      </c>
      <c r="G61" s="431">
        <v>8.0914265078368999</v>
      </c>
      <c r="H61" s="432" t="s">
        <v>190</v>
      </c>
      <c r="I61" s="433">
        <v>60000</v>
      </c>
      <c r="J61" s="433">
        <v>60000</v>
      </c>
      <c r="K61" s="433">
        <v>56770.400000000001</v>
      </c>
      <c r="L61" s="385">
        <v>1</v>
      </c>
    </row>
    <row r="62" spans="1:14" s="383" customFormat="1" ht="15" x14ac:dyDescent="0.25">
      <c r="A62" s="384" t="s">
        <v>191</v>
      </c>
      <c r="B62" s="430" t="s">
        <v>189</v>
      </c>
      <c r="C62" s="431">
        <v>96.455299999999994</v>
      </c>
      <c r="D62" s="431"/>
      <c r="E62" s="432" t="s">
        <v>404</v>
      </c>
      <c r="F62" s="431">
        <v>7</v>
      </c>
      <c r="G62" s="431">
        <v>7.1162405747116999</v>
      </c>
      <c r="H62" s="432" t="s">
        <v>190</v>
      </c>
      <c r="I62" s="433">
        <v>38000</v>
      </c>
      <c r="J62" s="433">
        <v>38000</v>
      </c>
      <c r="K62" s="433">
        <v>36653</v>
      </c>
      <c r="L62" s="385">
        <v>1</v>
      </c>
    </row>
    <row r="63" spans="1:14" s="383" customFormat="1" ht="15" x14ac:dyDescent="0.25">
      <c r="A63" s="384" t="s">
        <v>191</v>
      </c>
      <c r="B63" s="430" t="s">
        <v>189</v>
      </c>
      <c r="C63" s="431">
        <v>98.716700000000003</v>
      </c>
      <c r="D63" s="431"/>
      <c r="E63" s="432" t="s">
        <v>489</v>
      </c>
      <c r="F63" s="431">
        <v>5.85</v>
      </c>
      <c r="G63" s="431">
        <v>5.9845363190608998</v>
      </c>
      <c r="H63" s="432" t="s">
        <v>190</v>
      </c>
      <c r="I63" s="433">
        <v>20000</v>
      </c>
      <c r="J63" s="433">
        <v>20000</v>
      </c>
      <c r="K63" s="433">
        <v>19743.34</v>
      </c>
      <c r="L63" s="385">
        <v>1</v>
      </c>
    </row>
    <row r="64" spans="1:14" s="383" customFormat="1" ht="15" x14ac:dyDescent="0.25">
      <c r="A64" s="384" t="s">
        <v>193</v>
      </c>
      <c r="B64" s="430" t="s">
        <v>189</v>
      </c>
      <c r="C64" s="431">
        <v>95.5077</v>
      </c>
      <c r="D64" s="431"/>
      <c r="E64" s="432" t="s">
        <v>459</v>
      </c>
      <c r="F64" s="431">
        <v>5.9</v>
      </c>
      <c r="G64" s="431">
        <v>5.9348891224680997</v>
      </c>
      <c r="H64" s="432" t="s">
        <v>190</v>
      </c>
      <c r="I64" s="433">
        <v>1392374.58</v>
      </c>
      <c r="J64" s="433">
        <v>1392374.58</v>
      </c>
      <c r="K64" s="433">
        <v>1329824.79</v>
      </c>
      <c r="L64" s="385">
        <v>1</v>
      </c>
    </row>
    <row r="65" spans="1:12" s="383" customFormat="1" ht="15" x14ac:dyDescent="0.25">
      <c r="A65" s="384" t="s">
        <v>193</v>
      </c>
      <c r="B65" s="430" t="s">
        <v>189</v>
      </c>
      <c r="C65" s="431">
        <v>95.522599999999997</v>
      </c>
      <c r="D65" s="431"/>
      <c r="E65" s="432" t="s">
        <v>490</v>
      </c>
      <c r="F65" s="431">
        <v>5.9</v>
      </c>
      <c r="G65" s="431">
        <v>5.9353708377855003</v>
      </c>
      <c r="H65" s="432" t="s">
        <v>190</v>
      </c>
      <c r="I65" s="433">
        <v>152530.07</v>
      </c>
      <c r="J65" s="433">
        <v>152530.07</v>
      </c>
      <c r="K65" s="433">
        <v>145700.75</v>
      </c>
      <c r="L65" s="385">
        <v>1</v>
      </c>
    </row>
    <row r="66" spans="1:12" s="383" customFormat="1" ht="15" x14ac:dyDescent="0.25">
      <c r="A66" s="384" t="s">
        <v>193</v>
      </c>
      <c r="B66" s="430" t="s">
        <v>189</v>
      </c>
      <c r="C66" s="431">
        <v>95.822699999999998</v>
      </c>
      <c r="D66" s="431"/>
      <c r="E66" s="432" t="s">
        <v>350</v>
      </c>
      <c r="F66" s="431">
        <v>5.9</v>
      </c>
      <c r="G66" s="431">
        <v>5.9450268522391001</v>
      </c>
      <c r="H66" s="432" t="s">
        <v>190</v>
      </c>
      <c r="I66" s="433">
        <v>167440.20000000001</v>
      </c>
      <c r="J66" s="433">
        <v>167440.20000000001</v>
      </c>
      <c r="K66" s="433">
        <v>160445.66</v>
      </c>
      <c r="L66" s="385">
        <v>1</v>
      </c>
    </row>
    <row r="67" spans="1:12" s="383" customFormat="1" ht="15" x14ac:dyDescent="0.25">
      <c r="A67" s="384" t="s">
        <v>193</v>
      </c>
      <c r="B67" s="430" t="s">
        <v>189</v>
      </c>
      <c r="C67" s="431">
        <v>97.664199999999994</v>
      </c>
      <c r="D67" s="431"/>
      <c r="E67" s="432" t="s">
        <v>491</v>
      </c>
      <c r="F67" s="431">
        <v>6.15</v>
      </c>
      <c r="G67" s="431">
        <v>6.2660938898870997</v>
      </c>
      <c r="H67" s="432" t="s">
        <v>190</v>
      </c>
      <c r="I67" s="433">
        <v>30000</v>
      </c>
      <c r="J67" s="433">
        <v>30000</v>
      </c>
      <c r="K67" s="433">
        <v>29299.26</v>
      </c>
      <c r="L67" s="385">
        <v>1</v>
      </c>
    </row>
    <row r="68" spans="1:12" s="383" customFormat="1" ht="15.6" x14ac:dyDescent="0.3">
      <c r="A68" s="386" t="s">
        <v>195</v>
      </c>
      <c r="B68" s="434" t="s">
        <v>195</v>
      </c>
      <c r="C68" s="435" t="s">
        <v>195</v>
      </c>
      <c r="D68" s="435" t="s">
        <v>195</v>
      </c>
      <c r="E68" s="436" t="s">
        <v>195</v>
      </c>
      <c r="F68" s="435" t="s">
        <v>195</v>
      </c>
      <c r="G68" s="435" t="s">
        <v>195</v>
      </c>
      <c r="H68" s="436" t="s">
        <v>195</v>
      </c>
      <c r="I68" s="437">
        <v>2360344.85</v>
      </c>
      <c r="J68" s="437">
        <v>2360344.85</v>
      </c>
      <c r="K68" s="437">
        <v>2235068.27</v>
      </c>
      <c r="L68" s="387">
        <v>9</v>
      </c>
    </row>
    <row r="69" spans="1:12" s="383" customFormat="1" ht="15.6" x14ac:dyDescent="0.3">
      <c r="A69" s="386" t="s">
        <v>113</v>
      </c>
      <c r="B69" s="434"/>
      <c r="C69" s="435"/>
      <c r="D69" s="435"/>
      <c r="E69" s="436"/>
      <c r="F69" s="435"/>
      <c r="G69" s="435"/>
      <c r="H69" s="436"/>
      <c r="I69" s="437"/>
      <c r="J69" s="437"/>
      <c r="K69" s="437"/>
      <c r="L69" s="387"/>
    </row>
    <row r="70" spans="1:12" s="383" customFormat="1" ht="15" x14ac:dyDescent="0.25">
      <c r="A70" s="384" t="s">
        <v>196</v>
      </c>
      <c r="B70" s="430" t="s">
        <v>189</v>
      </c>
      <c r="C70" s="431">
        <v>87.558400000000006</v>
      </c>
      <c r="D70" s="431">
        <v>5.64</v>
      </c>
      <c r="E70" s="432" t="s">
        <v>492</v>
      </c>
      <c r="F70" s="431">
        <v>9.75</v>
      </c>
      <c r="G70" s="431">
        <v>10.1977219732574</v>
      </c>
      <c r="H70" s="432" t="s">
        <v>197</v>
      </c>
      <c r="I70" s="433">
        <v>3550</v>
      </c>
      <c r="J70" s="433">
        <v>3550</v>
      </c>
      <c r="K70" s="433">
        <v>3108.32</v>
      </c>
      <c r="L70" s="385">
        <v>1</v>
      </c>
    </row>
    <row r="71" spans="1:12" s="383" customFormat="1" ht="15" x14ac:dyDescent="0.25">
      <c r="A71" s="384" t="s">
        <v>196</v>
      </c>
      <c r="B71" s="430" t="s">
        <v>189</v>
      </c>
      <c r="C71" s="431">
        <v>90.522499999999994</v>
      </c>
      <c r="D71" s="431">
        <v>5.36</v>
      </c>
      <c r="E71" s="432" t="s">
        <v>493</v>
      </c>
      <c r="F71" s="431">
        <v>9</v>
      </c>
      <c r="G71" s="431">
        <v>9.3806897670982998</v>
      </c>
      <c r="H71" s="432" t="s">
        <v>197</v>
      </c>
      <c r="I71" s="433">
        <v>53100</v>
      </c>
      <c r="J71" s="433">
        <v>53100</v>
      </c>
      <c r="K71" s="433">
        <v>48067.47</v>
      </c>
      <c r="L71" s="385">
        <v>1</v>
      </c>
    </row>
    <row r="72" spans="1:12" s="383" customFormat="1" ht="15" x14ac:dyDescent="0.25">
      <c r="A72" s="384" t="s">
        <v>196</v>
      </c>
      <c r="B72" s="430" t="s">
        <v>189</v>
      </c>
      <c r="C72" s="431">
        <v>90.838399999999993</v>
      </c>
      <c r="D72" s="431">
        <v>5.36</v>
      </c>
      <c r="E72" s="432" t="s">
        <v>494</v>
      </c>
      <c r="F72" s="431">
        <v>9.25</v>
      </c>
      <c r="G72" s="431">
        <v>9.6524147661049007</v>
      </c>
      <c r="H72" s="432" t="s">
        <v>197</v>
      </c>
      <c r="I72" s="433">
        <v>3000</v>
      </c>
      <c r="J72" s="433">
        <v>3000</v>
      </c>
      <c r="K72" s="433">
        <v>2725.15</v>
      </c>
      <c r="L72" s="385">
        <v>1</v>
      </c>
    </row>
    <row r="73" spans="1:12" s="383" customFormat="1" ht="15.6" x14ac:dyDescent="0.3">
      <c r="A73" s="386" t="s">
        <v>195</v>
      </c>
      <c r="B73" s="434" t="s">
        <v>195</v>
      </c>
      <c r="C73" s="435" t="s">
        <v>195</v>
      </c>
      <c r="D73" s="435" t="s">
        <v>195</v>
      </c>
      <c r="E73" s="436" t="s">
        <v>195</v>
      </c>
      <c r="F73" s="435" t="s">
        <v>195</v>
      </c>
      <c r="G73" s="435" t="s">
        <v>195</v>
      </c>
      <c r="H73" s="436" t="s">
        <v>195</v>
      </c>
      <c r="I73" s="437">
        <v>59650</v>
      </c>
      <c r="J73" s="437">
        <v>59650</v>
      </c>
      <c r="K73" s="437">
        <v>53900.94</v>
      </c>
      <c r="L73" s="387">
        <v>3</v>
      </c>
    </row>
    <row r="74" spans="1:12" s="383" customFormat="1" ht="15.6" x14ac:dyDescent="0.3">
      <c r="A74" s="386" t="s">
        <v>114</v>
      </c>
      <c r="B74" s="434"/>
      <c r="C74" s="435"/>
      <c r="D74" s="435"/>
      <c r="E74" s="436"/>
      <c r="F74" s="435"/>
      <c r="G74" s="435"/>
      <c r="H74" s="436"/>
      <c r="I74" s="437"/>
      <c r="J74" s="437"/>
      <c r="K74" s="437"/>
      <c r="L74" s="387"/>
    </row>
    <row r="75" spans="1:12" s="383" customFormat="1" ht="15" x14ac:dyDescent="0.25">
      <c r="A75" s="384" t="s">
        <v>196</v>
      </c>
      <c r="B75" s="430" t="s">
        <v>189</v>
      </c>
      <c r="C75" s="431">
        <v>80.514499999999998</v>
      </c>
      <c r="D75" s="431">
        <v>6.21</v>
      </c>
      <c r="E75" s="432" t="s">
        <v>495</v>
      </c>
      <c r="F75" s="431">
        <v>11</v>
      </c>
      <c r="G75" s="431">
        <v>11.571883619521399</v>
      </c>
      <c r="H75" s="432" t="s">
        <v>197</v>
      </c>
      <c r="I75" s="433">
        <v>47052.5</v>
      </c>
      <c r="J75" s="433">
        <v>47052.5</v>
      </c>
      <c r="K75" s="433">
        <v>37884.089999999997</v>
      </c>
      <c r="L75" s="385">
        <v>1</v>
      </c>
    </row>
    <row r="76" spans="1:12" s="383" customFormat="1" ht="15" x14ac:dyDescent="0.25">
      <c r="A76" s="384" t="s">
        <v>196</v>
      </c>
      <c r="B76" s="430" t="s">
        <v>189</v>
      </c>
      <c r="C76" s="431">
        <v>82.368300000000005</v>
      </c>
      <c r="D76" s="431">
        <v>5.93</v>
      </c>
      <c r="E76" s="432" t="s">
        <v>496</v>
      </c>
      <c r="F76" s="431">
        <v>10.5</v>
      </c>
      <c r="G76" s="431">
        <v>11.0203450451823</v>
      </c>
      <c r="H76" s="432" t="s">
        <v>197</v>
      </c>
      <c r="I76" s="433">
        <v>25000</v>
      </c>
      <c r="J76" s="433">
        <v>25000</v>
      </c>
      <c r="K76" s="433">
        <v>20592.080000000002</v>
      </c>
      <c r="L76" s="385">
        <v>1</v>
      </c>
    </row>
    <row r="77" spans="1:12" s="383" customFormat="1" ht="15" x14ac:dyDescent="0.25">
      <c r="A77" s="384" t="s">
        <v>196</v>
      </c>
      <c r="B77" s="430" t="s">
        <v>189</v>
      </c>
      <c r="C77" s="431">
        <v>82.458299999999994</v>
      </c>
      <c r="D77" s="431">
        <v>5.93</v>
      </c>
      <c r="E77" s="432" t="s">
        <v>497</v>
      </c>
      <c r="F77" s="431">
        <v>10.5</v>
      </c>
      <c r="G77" s="431">
        <v>11.0203450451823</v>
      </c>
      <c r="H77" s="432" t="s">
        <v>197</v>
      </c>
      <c r="I77" s="433">
        <v>38224</v>
      </c>
      <c r="J77" s="433">
        <v>38224</v>
      </c>
      <c r="K77" s="433">
        <v>31518.84</v>
      </c>
      <c r="L77" s="385">
        <v>1</v>
      </c>
    </row>
    <row r="78" spans="1:12" s="383" customFormat="1" ht="15" x14ac:dyDescent="0.25">
      <c r="A78" s="384" t="s">
        <v>196</v>
      </c>
      <c r="B78" s="430" t="s">
        <v>189</v>
      </c>
      <c r="C78" s="431">
        <v>83.4495</v>
      </c>
      <c r="D78" s="431">
        <v>5.64</v>
      </c>
      <c r="E78" s="432" t="s">
        <v>498</v>
      </c>
      <c r="F78" s="431">
        <v>10.25</v>
      </c>
      <c r="G78" s="431">
        <v>10.745514005659899</v>
      </c>
      <c r="H78" s="432" t="s">
        <v>197</v>
      </c>
      <c r="I78" s="433">
        <v>2090</v>
      </c>
      <c r="J78" s="433">
        <v>2090</v>
      </c>
      <c r="K78" s="433">
        <v>1744.1</v>
      </c>
      <c r="L78" s="385">
        <v>1</v>
      </c>
    </row>
    <row r="79" spans="1:12" s="383" customFormat="1" ht="15" x14ac:dyDescent="0.25">
      <c r="A79" s="384" t="s">
        <v>196</v>
      </c>
      <c r="B79" s="430" t="s">
        <v>189</v>
      </c>
      <c r="C79" s="431">
        <v>83.546199999999999</v>
      </c>
      <c r="D79" s="431">
        <v>5.64</v>
      </c>
      <c r="E79" s="432" t="s">
        <v>499</v>
      </c>
      <c r="F79" s="431">
        <v>10.25</v>
      </c>
      <c r="G79" s="431">
        <v>10.745514005659899</v>
      </c>
      <c r="H79" s="432" t="s">
        <v>197</v>
      </c>
      <c r="I79" s="433">
        <v>2700</v>
      </c>
      <c r="J79" s="433">
        <v>2700</v>
      </c>
      <c r="K79" s="433">
        <v>2255.75</v>
      </c>
      <c r="L79" s="385">
        <v>1</v>
      </c>
    </row>
    <row r="80" spans="1:12" s="383" customFormat="1" ht="15" x14ac:dyDescent="0.25">
      <c r="A80" s="384" t="s">
        <v>196</v>
      </c>
      <c r="B80" s="430" t="s">
        <v>189</v>
      </c>
      <c r="C80" s="431">
        <v>84.209500000000006</v>
      </c>
      <c r="D80" s="431">
        <v>5.64</v>
      </c>
      <c r="E80" s="432" t="s">
        <v>500</v>
      </c>
      <c r="F80" s="431">
        <v>10</v>
      </c>
      <c r="G80" s="431">
        <v>10.471306744129601</v>
      </c>
      <c r="H80" s="432" t="s">
        <v>197</v>
      </c>
      <c r="I80" s="433">
        <v>22700</v>
      </c>
      <c r="J80" s="433">
        <v>22700</v>
      </c>
      <c r="K80" s="433">
        <v>19115.57</v>
      </c>
      <c r="L80" s="385">
        <v>1</v>
      </c>
    </row>
    <row r="81" spans="1:12" s="383" customFormat="1" ht="15" x14ac:dyDescent="0.25">
      <c r="A81" s="384" t="s">
        <v>196</v>
      </c>
      <c r="B81" s="430" t="s">
        <v>189</v>
      </c>
      <c r="C81" s="431">
        <v>85.069800000000001</v>
      </c>
      <c r="D81" s="431">
        <v>5.93</v>
      </c>
      <c r="E81" s="432" t="s">
        <v>501</v>
      </c>
      <c r="F81" s="431">
        <v>10</v>
      </c>
      <c r="G81" s="431">
        <v>10.471306744129601</v>
      </c>
      <c r="H81" s="432" t="s">
        <v>197</v>
      </c>
      <c r="I81" s="433">
        <v>54320</v>
      </c>
      <c r="J81" s="433">
        <v>54320</v>
      </c>
      <c r="K81" s="433">
        <v>46209.93</v>
      </c>
      <c r="L81" s="385">
        <v>3</v>
      </c>
    </row>
    <row r="82" spans="1:12" s="383" customFormat="1" ht="15" x14ac:dyDescent="0.25">
      <c r="A82" s="384" t="s">
        <v>196</v>
      </c>
      <c r="B82" s="430" t="s">
        <v>189</v>
      </c>
      <c r="C82" s="431">
        <v>85.339600000000004</v>
      </c>
      <c r="D82" s="431">
        <v>5.64</v>
      </c>
      <c r="E82" s="432" t="s">
        <v>502</v>
      </c>
      <c r="F82" s="431">
        <v>10</v>
      </c>
      <c r="G82" s="431">
        <v>10.471306744129601</v>
      </c>
      <c r="H82" s="432" t="s">
        <v>197</v>
      </c>
      <c r="I82" s="433">
        <v>6276</v>
      </c>
      <c r="J82" s="433">
        <v>6276</v>
      </c>
      <c r="K82" s="433">
        <v>5355.92</v>
      </c>
      <c r="L82" s="385">
        <v>1</v>
      </c>
    </row>
    <row r="83" spans="1:12" s="383" customFormat="1" ht="15" x14ac:dyDescent="0.25">
      <c r="A83" s="384" t="s">
        <v>196</v>
      </c>
      <c r="B83" s="430" t="s">
        <v>189</v>
      </c>
      <c r="C83" s="431">
        <v>86.004900000000006</v>
      </c>
      <c r="D83" s="431">
        <v>5.93</v>
      </c>
      <c r="E83" s="432" t="s">
        <v>503</v>
      </c>
      <c r="F83" s="431">
        <v>9.75</v>
      </c>
      <c r="G83" s="431">
        <v>10.1977219732574</v>
      </c>
      <c r="H83" s="432" t="s">
        <v>197</v>
      </c>
      <c r="I83" s="433">
        <v>23265</v>
      </c>
      <c r="J83" s="433">
        <v>23265</v>
      </c>
      <c r="K83" s="433">
        <v>20009.04</v>
      </c>
      <c r="L83" s="385">
        <v>2</v>
      </c>
    </row>
    <row r="84" spans="1:12" s="383" customFormat="1" ht="15" x14ac:dyDescent="0.25">
      <c r="A84" s="384" t="s">
        <v>196</v>
      </c>
      <c r="B84" s="430" t="s">
        <v>189</v>
      </c>
      <c r="C84" s="431">
        <v>86.906700000000001</v>
      </c>
      <c r="D84" s="431">
        <v>5.64</v>
      </c>
      <c r="E84" s="432" t="s">
        <v>504</v>
      </c>
      <c r="F84" s="431">
        <v>9.5</v>
      </c>
      <c r="G84" s="431">
        <v>9.9247584081007005</v>
      </c>
      <c r="H84" s="432" t="s">
        <v>197</v>
      </c>
      <c r="I84" s="433">
        <v>15000</v>
      </c>
      <c r="J84" s="433">
        <v>15000</v>
      </c>
      <c r="K84" s="433">
        <v>13036.01</v>
      </c>
      <c r="L84" s="385">
        <v>1</v>
      </c>
    </row>
    <row r="85" spans="1:12" s="383" customFormat="1" ht="15" x14ac:dyDescent="0.25">
      <c r="A85" s="384" t="s">
        <v>196</v>
      </c>
      <c r="B85" s="430" t="s">
        <v>189</v>
      </c>
      <c r="C85" s="431">
        <v>86.914000000000001</v>
      </c>
      <c r="D85" s="431">
        <v>5.64</v>
      </c>
      <c r="E85" s="432" t="s">
        <v>505</v>
      </c>
      <c r="F85" s="431">
        <v>9.5</v>
      </c>
      <c r="G85" s="431">
        <v>9.9247584081007005</v>
      </c>
      <c r="H85" s="432" t="s">
        <v>197</v>
      </c>
      <c r="I85" s="433">
        <v>20000</v>
      </c>
      <c r="J85" s="433">
        <v>20000</v>
      </c>
      <c r="K85" s="433">
        <v>17382.8</v>
      </c>
      <c r="L85" s="385">
        <v>1</v>
      </c>
    </row>
    <row r="86" spans="1:12" s="383" customFormat="1" ht="15" x14ac:dyDescent="0.25">
      <c r="A86" s="384" t="s">
        <v>196</v>
      </c>
      <c r="B86" s="430" t="s">
        <v>189</v>
      </c>
      <c r="C86" s="431">
        <v>86.966399999999993</v>
      </c>
      <c r="D86" s="431">
        <v>5.36</v>
      </c>
      <c r="E86" s="432" t="s">
        <v>506</v>
      </c>
      <c r="F86" s="431">
        <v>9.5</v>
      </c>
      <c r="G86" s="431">
        <v>9.9247584081007005</v>
      </c>
      <c r="H86" s="432" t="s">
        <v>197</v>
      </c>
      <c r="I86" s="433">
        <v>13600</v>
      </c>
      <c r="J86" s="433">
        <v>13600</v>
      </c>
      <c r="K86" s="433">
        <v>11827.43</v>
      </c>
      <c r="L86" s="385">
        <v>1</v>
      </c>
    </row>
    <row r="87" spans="1:12" s="383" customFormat="1" ht="15" x14ac:dyDescent="0.25">
      <c r="A87" s="384" t="s">
        <v>196</v>
      </c>
      <c r="B87" s="430" t="s">
        <v>189</v>
      </c>
      <c r="C87" s="431">
        <v>87.198099999999997</v>
      </c>
      <c r="D87" s="431">
        <v>5.64</v>
      </c>
      <c r="E87" s="432" t="s">
        <v>391</v>
      </c>
      <c r="F87" s="431">
        <v>9.5</v>
      </c>
      <c r="G87" s="431">
        <v>9.9247584081007005</v>
      </c>
      <c r="H87" s="432" t="s">
        <v>197</v>
      </c>
      <c r="I87" s="433">
        <v>49707.5</v>
      </c>
      <c r="J87" s="433">
        <v>49707.5</v>
      </c>
      <c r="K87" s="433">
        <v>43343.98</v>
      </c>
      <c r="L87" s="385">
        <v>1</v>
      </c>
    </row>
    <row r="88" spans="1:12" s="383" customFormat="1" ht="15" x14ac:dyDescent="0.25">
      <c r="A88" s="384" t="s">
        <v>196</v>
      </c>
      <c r="B88" s="430" t="s">
        <v>189</v>
      </c>
      <c r="C88" s="431">
        <v>87.205399999999997</v>
      </c>
      <c r="D88" s="431">
        <v>5.64</v>
      </c>
      <c r="E88" s="432" t="s">
        <v>507</v>
      </c>
      <c r="F88" s="431">
        <v>9.5</v>
      </c>
      <c r="G88" s="431">
        <v>9.9247584081007005</v>
      </c>
      <c r="H88" s="432" t="s">
        <v>197</v>
      </c>
      <c r="I88" s="433">
        <v>53100</v>
      </c>
      <c r="J88" s="433">
        <v>53100</v>
      </c>
      <c r="K88" s="433">
        <v>46306.080000000002</v>
      </c>
      <c r="L88" s="385">
        <v>1</v>
      </c>
    </row>
    <row r="89" spans="1:12" s="383" customFormat="1" ht="15" x14ac:dyDescent="0.25">
      <c r="A89" s="384" t="s">
        <v>196</v>
      </c>
      <c r="B89" s="430" t="s">
        <v>189</v>
      </c>
      <c r="C89" s="431">
        <v>87.652299999999997</v>
      </c>
      <c r="D89" s="431">
        <v>5.36</v>
      </c>
      <c r="E89" s="432" t="s">
        <v>508</v>
      </c>
      <c r="F89" s="431">
        <v>9.25</v>
      </c>
      <c r="G89" s="431">
        <v>9.6524147661049007</v>
      </c>
      <c r="H89" s="432" t="s">
        <v>197</v>
      </c>
      <c r="I89" s="433">
        <v>53100</v>
      </c>
      <c r="J89" s="433">
        <v>53100</v>
      </c>
      <c r="K89" s="433">
        <v>46543.360000000001</v>
      </c>
      <c r="L89" s="385">
        <v>1</v>
      </c>
    </row>
    <row r="90" spans="1:12" s="383" customFormat="1" ht="15" x14ac:dyDescent="0.25">
      <c r="A90" s="384" t="s">
        <v>196</v>
      </c>
      <c r="B90" s="430" t="s">
        <v>189</v>
      </c>
      <c r="C90" s="431">
        <v>87.7363</v>
      </c>
      <c r="D90" s="431">
        <v>5.36</v>
      </c>
      <c r="E90" s="432" t="s">
        <v>509</v>
      </c>
      <c r="F90" s="431">
        <v>9.25</v>
      </c>
      <c r="G90" s="431">
        <v>9.6524147661049007</v>
      </c>
      <c r="H90" s="432" t="s">
        <v>197</v>
      </c>
      <c r="I90" s="433">
        <v>48085</v>
      </c>
      <c r="J90" s="433">
        <v>48085</v>
      </c>
      <c r="K90" s="433">
        <v>42188</v>
      </c>
      <c r="L90" s="385">
        <v>1</v>
      </c>
    </row>
    <row r="91" spans="1:12" s="383" customFormat="1" ht="15" x14ac:dyDescent="0.25">
      <c r="A91" s="384" t="s">
        <v>196</v>
      </c>
      <c r="B91" s="430" t="s">
        <v>189</v>
      </c>
      <c r="C91" s="431">
        <v>87.904399999999995</v>
      </c>
      <c r="D91" s="431">
        <v>5.36</v>
      </c>
      <c r="E91" s="432" t="s">
        <v>510</v>
      </c>
      <c r="F91" s="431">
        <v>9.25</v>
      </c>
      <c r="G91" s="431">
        <v>9.6524147661049007</v>
      </c>
      <c r="H91" s="432" t="s">
        <v>197</v>
      </c>
      <c r="I91" s="433">
        <v>53100</v>
      </c>
      <c r="J91" s="433">
        <v>53100</v>
      </c>
      <c r="K91" s="433">
        <v>46677.21</v>
      </c>
      <c r="L91" s="385">
        <v>1</v>
      </c>
    </row>
    <row r="92" spans="1:12" s="383" customFormat="1" ht="15" x14ac:dyDescent="0.25">
      <c r="A92" s="384" t="s">
        <v>196</v>
      </c>
      <c r="B92" s="430" t="s">
        <v>189</v>
      </c>
      <c r="C92" s="431">
        <v>88.8309</v>
      </c>
      <c r="D92" s="431">
        <v>5.36</v>
      </c>
      <c r="E92" s="432" t="s">
        <v>511</v>
      </c>
      <c r="F92" s="431">
        <v>9.25</v>
      </c>
      <c r="G92" s="431">
        <v>9.6524147661049007</v>
      </c>
      <c r="H92" s="432" t="s">
        <v>197</v>
      </c>
      <c r="I92" s="433">
        <v>53100</v>
      </c>
      <c r="J92" s="433">
        <v>53100</v>
      </c>
      <c r="K92" s="433">
        <v>47169.2</v>
      </c>
      <c r="L92" s="385">
        <v>1</v>
      </c>
    </row>
    <row r="93" spans="1:12" s="383" customFormat="1" ht="15" x14ac:dyDescent="0.25">
      <c r="A93" s="384" t="s">
        <v>196</v>
      </c>
      <c r="B93" s="430" t="s">
        <v>189</v>
      </c>
      <c r="C93" s="431">
        <v>89.480099999999993</v>
      </c>
      <c r="D93" s="431">
        <v>5.64</v>
      </c>
      <c r="E93" s="432" t="s">
        <v>400</v>
      </c>
      <c r="F93" s="431">
        <v>8.75</v>
      </c>
      <c r="G93" s="431">
        <v>9.1095821332897593</v>
      </c>
      <c r="H93" s="432" t="s">
        <v>197</v>
      </c>
      <c r="I93" s="433">
        <v>46020</v>
      </c>
      <c r="J93" s="433">
        <v>46020</v>
      </c>
      <c r="K93" s="433">
        <v>41178.74</v>
      </c>
      <c r="L93" s="385">
        <v>1</v>
      </c>
    </row>
    <row r="94" spans="1:12" s="383" customFormat="1" ht="15" x14ac:dyDescent="0.25">
      <c r="A94" s="384" t="s">
        <v>196</v>
      </c>
      <c r="B94" s="430" t="s">
        <v>189</v>
      </c>
      <c r="C94" s="431">
        <v>89.531199999999998</v>
      </c>
      <c r="D94" s="431">
        <v>5.64</v>
      </c>
      <c r="E94" s="432" t="s">
        <v>512</v>
      </c>
      <c r="F94" s="431">
        <v>8.68</v>
      </c>
      <c r="G94" s="431">
        <v>9.0337824539073601</v>
      </c>
      <c r="H94" s="432" t="s">
        <v>197</v>
      </c>
      <c r="I94" s="433">
        <v>48970</v>
      </c>
      <c r="J94" s="433">
        <v>48970</v>
      </c>
      <c r="K94" s="433">
        <v>43843.42</v>
      </c>
      <c r="L94" s="385">
        <v>1</v>
      </c>
    </row>
    <row r="95" spans="1:12" s="383" customFormat="1" ht="15" x14ac:dyDescent="0.25">
      <c r="A95" s="384" t="s">
        <v>196</v>
      </c>
      <c r="B95" s="430" t="s">
        <v>189</v>
      </c>
      <c r="C95" s="431">
        <v>89.543599999999998</v>
      </c>
      <c r="D95" s="431">
        <v>5.36</v>
      </c>
      <c r="E95" s="432" t="s">
        <v>513</v>
      </c>
      <c r="F95" s="431">
        <v>9</v>
      </c>
      <c r="G95" s="431">
        <v>9.3806897670982998</v>
      </c>
      <c r="H95" s="432" t="s">
        <v>197</v>
      </c>
      <c r="I95" s="433">
        <v>53100</v>
      </c>
      <c r="J95" s="433">
        <v>53100</v>
      </c>
      <c r="K95" s="433">
        <v>47547.64</v>
      </c>
      <c r="L95" s="385">
        <v>1</v>
      </c>
    </row>
    <row r="96" spans="1:12" s="383" customFormat="1" ht="15" x14ac:dyDescent="0.25">
      <c r="A96" s="384" t="s">
        <v>196</v>
      </c>
      <c r="B96" s="430" t="s">
        <v>189</v>
      </c>
      <c r="C96" s="431">
        <v>89.558599999999998</v>
      </c>
      <c r="D96" s="431">
        <v>5.36</v>
      </c>
      <c r="E96" s="432" t="s">
        <v>514</v>
      </c>
      <c r="F96" s="431">
        <v>9</v>
      </c>
      <c r="G96" s="431">
        <v>9.3806897670982998</v>
      </c>
      <c r="H96" s="432" t="s">
        <v>197</v>
      </c>
      <c r="I96" s="433">
        <v>53100</v>
      </c>
      <c r="J96" s="433">
        <v>53100</v>
      </c>
      <c r="K96" s="433">
        <v>47555.63</v>
      </c>
      <c r="L96" s="385">
        <v>1</v>
      </c>
    </row>
    <row r="97" spans="1:12" s="383" customFormat="1" ht="15" x14ac:dyDescent="0.25">
      <c r="A97" s="384" t="s">
        <v>196</v>
      </c>
      <c r="B97" s="430" t="s">
        <v>189</v>
      </c>
      <c r="C97" s="431">
        <v>89.593400000000003</v>
      </c>
      <c r="D97" s="431">
        <v>5.36</v>
      </c>
      <c r="E97" s="432" t="s">
        <v>515</v>
      </c>
      <c r="F97" s="431">
        <v>8.6999999999999993</v>
      </c>
      <c r="G97" s="431">
        <v>9.0554345780734007</v>
      </c>
      <c r="H97" s="432" t="s">
        <v>197</v>
      </c>
      <c r="I97" s="433">
        <v>47347.5</v>
      </c>
      <c r="J97" s="433">
        <v>47347.5</v>
      </c>
      <c r="K97" s="433">
        <v>42420.22</v>
      </c>
      <c r="L97" s="385">
        <v>1</v>
      </c>
    </row>
    <row r="98" spans="1:12" s="383" customFormat="1" ht="15" x14ac:dyDescent="0.25">
      <c r="A98" s="384" t="s">
        <v>196</v>
      </c>
      <c r="B98" s="430" t="s">
        <v>189</v>
      </c>
      <c r="C98" s="431">
        <v>89.628299999999996</v>
      </c>
      <c r="D98" s="431">
        <v>5.64</v>
      </c>
      <c r="E98" s="432" t="s">
        <v>512</v>
      </c>
      <c r="F98" s="431">
        <v>8.65</v>
      </c>
      <c r="G98" s="431">
        <v>9.0013116562488005</v>
      </c>
      <c r="H98" s="432" t="s">
        <v>197</v>
      </c>
      <c r="I98" s="433">
        <v>46905</v>
      </c>
      <c r="J98" s="433">
        <v>46905</v>
      </c>
      <c r="K98" s="433">
        <v>42040.160000000003</v>
      </c>
      <c r="L98" s="385">
        <v>1</v>
      </c>
    </row>
    <row r="99" spans="1:12" s="383" customFormat="1" ht="15" x14ac:dyDescent="0.25">
      <c r="A99" s="384" t="s">
        <v>196</v>
      </c>
      <c r="B99" s="430" t="s">
        <v>189</v>
      </c>
      <c r="C99" s="431">
        <v>89.639499999999998</v>
      </c>
      <c r="D99" s="431">
        <v>5.64</v>
      </c>
      <c r="E99" s="432" t="s">
        <v>400</v>
      </c>
      <c r="F99" s="431">
        <v>8.6998999999999995</v>
      </c>
      <c r="G99" s="431">
        <v>9.0553263076490005</v>
      </c>
      <c r="H99" s="432" t="s">
        <v>197</v>
      </c>
      <c r="I99" s="433">
        <v>49855</v>
      </c>
      <c r="J99" s="433">
        <v>49855</v>
      </c>
      <c r="K99" s="433">
        <v>44689.75</v>
      </c>
      <c r="L99" s="385">
        <v>1</v>
      </c>
    </row>
    <row r="100" spans="1:12" s="383" customFormat="1" ht="15" x14ac:dyDescent="0.25">
      <c r="A100" s="384" t="s">
        <v>196</v>
      </c>
      <c r="B100" s="430" t="s">
        <v>189</v>
      </c>
      <c r="C100" s="431">
        <v>89.655500000000004</v>
      </c>
      <c r="D100" s="431">
        <v>5.36</v>
      </c>
      <c r="E100" s="432" t="s">
        <v>516</v>
      </c>
      <c r="F100" s="431">
        <v>9</v>
      </c>
      <c r="G100" s="431">
        <v>9.3806897670982998</v>
      </c>
      <c r="H100" s="432" t="s">
        <v>197</v>
      </c>
      <c r="I100" s="433">
        <v>58840</v>
      </c>
      <c r="J100" s="433">
        <v>58840</v>
      </c>
      <c r="K100" s="433">
        <v>52753.31</v>
      </c>
      <c r="L100" s="385">
        <v>1</v>
      </c>
    </row>
    <row r="101" spans="1:12" s="383" customFormat="1" ht="15" x14ac:dyDescent="0.25">
      <c r="A101" s="384" t="s">
        <v>196</v>
      </c>
      <c r="B101" s="430" t="s">
        <v>189</v>
      </c>
      <c r="C101" s="431">
        <v>89.68</v>
      </c>
      <c r="D101" s="431">
        <v>5.64</v>
      </c>
      <c r="E101" s="432" t="s">
        <v>400</v>
      </c>
      <c r="F101" s="431">
        <v>8.6871695237086008</v>
      </c>
      <c r="G101" s="431">
        <v>9.0415437716286</v>
      </c>
      <c r="H101" s="432" t="s">
        <v>197</v>
      </c>
      <c r="I101" s="433">
        <v>6342.5</v>
      </c>
      <c r="J101" s="433">
        <v>6342.5</v>
      </c>
      <c r="K101" s="433">
        <v>5687.95</v>
      </c>
      <c r="L101" s="385">
        <v>1</v>
      </c>
    </row>
    <row r="102" spans="1:12" s="383" customFormat="1" ht="15" x14ac:dyDescent="0.25">
      <c r="A102" s="384" t="s">
        <v>196</v>
      </c>
      <c r="B102" s="430" t="s">
        <v>189</v>
      </c>
      <c r="C102" s="431">
        <v>89.693100000000001</v>
      </c>
      <c r="D102" s="431">
        <v>5.64</v>
      </c>
      <c r="E102" s="432" t="s">
        <v>512</v>
      </c>
      <c r="F102" s="431">
        <v>8.6300000000000008</v>
      </c>
      <c r="G102" s="431">
        <v>8.9796693825865006</v>
      </c>
      <c r="H102" s="432" t="s">
        <v>197</v>
      </c>
      <c r="I102" s="433">
        <v>47347.5</v>
      </c>
      <c r="J102" s="433">
        <v>47347.5</v>
      </c>
      <c r="K102" s="433">
        <v>42467.46</v>
      </c>
      <c r="L102" s="385">
        <v>1</v>
      </c>
    </row>
    <row r="103" spans="1:12" s="383" customFormat="1" ht="15" x14ac:dyDescent="0.25">
      <c r="A103" s="384" t="s">
        <v>196</v>
      </c>
      <c r="B103" s="430" t="s">
        <v>189</v>
      </c>
      <c r="C103" s="431">
        <v>89.748999999999995</v>
      </c>
      <c r="D103" s="431">
        <v>5.64</v>
      </c>
      <c r="E103" s="432" t="s">
        <v>505</v>
      </c>
      <c r="F103" s="431">
        <v>8.6110000000000007</v>
      </c>
      <c r="G103" s="431">
        <v>8.9591128711722998</v>
      </c>
      <c r="H103" s="432" t="s">
        <v>197</v>
      </c>
      <c r="I103" s="433">
        <v>35547.5</v>
      </c>
      <c r="J103" s="433">
        <v>35547.5</v>
      </c>
      <c r="K103" s="433">
        <v>31903.52</v>
      </c>
      <c r="L103" s="385">
        <v>1</v>
      </c>
    </row>
    <row r="104" spans="1:12" s="383" customFormat="1" ht="15" x14ac:dyDescent="0.25">
      <c r="A104" s="384" t="s">
        <v>196</v>
      </c>
      <c r="B104" s="430" t="s">
        <v>189</v>
      </c>
      <c r="C104" s="431">
        <v>89.781400000000005</v>
      </c>
      <c r="D104" s="431">
        <v>5.64</v>
      </c>
      <c r="E104" s="432" t="s">
        <v>505</v>
      </c>
      <c r="F104" s="431">
        <v>8.6010000000000009</v>
      </c>
      <c r="G104" s="431">
        <v>8.9482950823589</v>
      </c>
      <c r="H104" s="432" t="s">
        <v>197</v>
      </c>
      <c r="I104" s="433">
        <v>53100</v>
      </c>
      <c r="J104" s="433">
        <v>53100</v>
      </c>
      <c r="K104" s="433">
        <v>47673.95</v>
      </c>
      <c r="L104" s="385">
        <v>1</v>
      </c>
    </row>
    <row r="105" spans="1:12" s="383" customFormat="1" ht="15" x14ac:dyDescent="0.25">
      <c r="A105" s="384" t="s">
        <v>196</v>
      </c>
      <c r="B105" s="430" t="s">
        <v>189</v>
      </c>
      <c r="C105" s="431">
        <v>89.790499999999994</v>
      </c>
      <c r="D105" s="431">
        <v>5.64</v>
      </c>
      <c r="E105" s="432" t="s">
        <v>512</v>
      </c>
      <c r="F105" s="431">
        <v>8.6</v>
      </c>
      <c r="G105" s="431">
        <v>8.9472133576281401</v>
      </c>
      <c r="H105" s="432" t="s">
        <v>197</v>
      </c>
      <c r="I105" s="433">
        <v>53100</v>
      </c>
      <c r="J105" s="433">
        <v>53100</v>
      </c>
      <c r="K105" s="433">
        <v>47678.74</v>
      </c>
      <c r="L105" s="385">
        <v>1</v>
      </c>
    </row>
    <row r="106" spans="1:12" s="383" customFormat="1" ht="15" x14ac:dyDescent="0.25">
      <c r="A106" s="384" t="s">
        <v>196</v>
      </c>
      <c r="B106" s="430" t="s">
        <v>189</v>
      </c>
      <c r="C106" s="431">
        <v>89.813000000000002</v>
      </c>
      <c r="D106" s="431">
        <v>5.07</v>
      </c>
      <c r="E106" s="432" t="s">
        <v>517</v>
      </c>
      <c r="F106" s="431">
        <v>9.25</v>
      </c>
      <c r="G106" s="431">
        <v>9.6524147661049007</v>
      </c>
      <c r="H106" s="432" t="s">
        <v>197</v>
      </c>
      <c r="I106" s="433">
        <v>6100</v>
      </c>
      <c r="J106" s="433">
        <v>6100</v>
      </c>
      <c r="K106" s="433">
        <v>5478.59</v>
      </c>
      <c r="L106" s="385">
        <v>1</v>
      </c>
    </row>
    <row r="107" spans="1:12" s="383" customFormat="1" ht="15" x14ac:dyDescent="0.25">
      <c r="A107" s="384" t="s">
        <v>196</v>
      </c>
      <c r="B107" s="430" t="s">
        <v>189</v>
      </c>
      <c r="C107" s="431">
        <v>89.829099999999997</v>
      </c>
      <c r="D107" s="431">
        <v>5.36</v>
      </c>
      <c r="E107" s="432" t="s">
        <v>518</v>
      </c>
      <c r="F107" s="431">
        <v>8.6174999999999997</v>
      </c>
      <c r="G107" s="431">
        <v>8.9661449618930007</v>
      </c>
      <c r="H107" s="432" t="s">
        <v>197</v>
      </c>
      <c r="I107" s="433">
        <v>53100</v>
      </c>
      <c r="J107" s="433">
        <v>53100</v>
      </c>
      <c r="K107" s="433">
        <v>47699.24</v>
      </c>
      <c r="L107" s="385">
        <v>1</v>
      </c>
    </row>
    <row r="108" spans="1:12" s="383" customFormat="1" ht="15" x14ac:dyDescent="0.25">
      <c r="A108" s="384" t="s">
        <v>196</v>
      </c>
      <c r="B108" s="430" t="s">
        <v>189</v>
      </c>
      <c r="C108" s="431">
        <v>89.840199999999996</v>
      </c>
      <c r="D108" s="431">
        <v>5.64</v>
      </c>
      <c r="E108" s="432" t="s">
        <v>519</v>
      </c>
      <c r="F108" s="431">
        <v>8.59</v>
      </c>
      <c r="G108" s="431">
        <v>8.9363966517920002</v>
      </c>
      <c r="H108" s="432" t="s">
        <v>197</v>
      </c>
      <c r="I108" s="433">
        <v>52510</v>
      </c>
      <c r="J108" s="433">
        <v>52510</v>
      </c>
      <c r="K108" s="433">
        <v>47175.11</v>
      </c>
      <c r="L108" s="385">
        <v>2</v>
      </c>
    </row>
    <row r="109" spans="1:12" s="383" customFormat="1" ht="15" x14ac:dyDescent="0.25">
      <c r="A109" s="384" t="s">
        <v>196</v>
      </c>
      <c r="B109" s="430" t="s">
        <v>189</v>
      </c>
      <c r="C109" s="431">
        <v>89.849699999999999</v>
      </c>
      <c r="D109" s="431">
        <v>5.64</v>
      </c>
      <c r="E109" s="432" t="s">
        <v>505</v>
      </c>
      <c r="F109" s="431">
        <v>8.58</v>
      </c>
      <c r="G109" s="431">
        <v>8.9255809303951992</v>
      </c>
      <c r="H109" s="432" t="s">
        <v>197</v>
      </c>
      <c r="I109" s="433">
        <v>70652.5</v>
      </c>
      <c r="J109" s="433">
        <v>70652.5</v>
      </c>
      <c r="K109" s="433">
        <v>63481.05</v>
      </c>
      <c r="L109" s="385">
        <v>2</v>
      </c>
    </row>
    <row r="110" spans="1:12" s="383" customFormat="1" ht="15" x14ac:dyDescent="0.25">
      <c r="A110" s="384" t="s">
        <v>196</v>
      </c>
      <c r="B110" s="430" t="s">
        <v>189</v>
      </c>
      <c r="C110" s="431">
        <v>89.851299999999995</v>
      </c>
      <c r="D110" s="431">
        <v>5.64</v>
      </c>
      <c r="E110" s="432" t="s">
        <v>505</v>
      </c>
      <c r="F110" s="431">
        <v>8.5794999999999995</v>
      </c>
      <c r="G110" s="431">
        <v>8.9250401701652997</v>
      </c>
      <c r="H110" s="432" t="s">
        <v>197</v>
      </c>
      <c r="I110" s="433">
        <v>53100</v>
      </c>
      <c r="J110" s="433">
        <v>53100</v>
      </c>
      <c r="K110" s="433">
        <v>47711.05</v>
      </c>
      <c r="L110" s="385">
        <v>1</v>
      </c>
    </row>
    <row r="111" spans="1:12" s="383" customFormat="1" ht="15" x14ac:dyDescent="0.25">
      <c r="A111" s="384" t="s">
        <v>196</v>
      </c>
      <c r="B111" s="430" t="s">
        <v>189</v>
      </c>
      <c r="C111" s="431">
        <v>89.857200000000006</v>
      </c>
      <c r="D111" s="431">
        <v>5.64</v>
      </c>
      <c r="E111" s="432" t="s">
        <v>505</v>
      </c>
      <c r="F111" s="431">
        <v>8.5777000000000001</v>
      </c>
      <c r="G111" s="431">
        <v>8.9230934537142002</v>
      </c>
      <c r="H111" s="432" t="s">
        <v>197</v>
      </c>
      <c r="I111" s="433">
        <v>53100</v>
      </c>
      <c r="J111" s="433">
        <v>53100</v>
      </c>
      <c r="K111" s="433">
        <v>47714.15</v>
      </c>
      <c r="L111" s="385">
        <v>1</v>
      </c>
    </row>
    <row r="112" spans="1:12" s="383" customFormat="1" ht="15" x14ac:dyDescent="0.25">
      <c r="A112" s="384" t="s">
        <v>196</v>
      </c>
      <c r="B112" s="430" t="s">
        <v>189</v>
      </c>
      <c r="C112" s="431">
        <v>89.858699999999999</v>
      </c>
      <c r="D112" s="431">
        <v>5.36</v>
      </c>
      <c r="E112" s="432" t="s">
        <v>471</v>
      </c>
      <c r="F112" s="431">
        <v>9</v>
      </c>
      <c r="G112" s="431">
        <v>9.3806897670982998</v>
      </c>
      <c r="H112" s="432" t="s">
        <v>197</v>
      </c>
      <c r="I112" s="433">
        <v>48822.5</v>
      </c>
      <c r="J112" s="433">
        <v>48822.5</v>
      </c>
      <c r="K112" s="433">
        <v>43871.25</v>
      </c>
      <c r="L112" s="385">
        <v>1</v>
      </c>
    </row>
    <row r="113" spans="1:12" s="383" customFormat="1" ht="15" x14ac:dyDescent="0.25">
      <c r="A113" s="384" t="s">
        <v>196</v>
      </c>
      <c r="B113" s="430" t="s">
        <v>189</v>
      </c>
      <c r="C113" s="431">
        <v>89.874099999999999</v>
      </c>
      <c r="D113" s="431">
        <v>5.64</v>
      </c>
      <c r="E113" s="432" t="s">
        <v>505</v>
      </c>
      <c r="F113" s="431">
        <v>8.5724999999999998</v>
      </c>
      <c r="G113" s="431">
        <v>8.9174697853369</v>
      </c>
      <c r="H113" s="432" t="s">
        <v>197</v>
      </c>
      <c r="I113" s="433">
        <v>53100</v>
      </c>
      <c r="J113" s="433">
        <v>53100</v>
      </c>
      <c r="K113" s="433">
        <v>47723.13</v>
      </c>
      <c r="L113" s="385">
        <v>1</v>
      </c>
    </row>
    <row r="114" spans="1:12" s="383" customFormat="1" ht="15" x14ac:dyDescent="0.25">
      <c r="A114" s="384" t="s">
        <v>196</v>
      </c>
      <c r="B114" s="430" t="s">
        <v>189</v>
      </c>
      <c r="C114" s="431">
        <v>89.882199999999997</v>
      </c>
      <c r="D114" s="431">
        <v>5.64</v>
      </c>
      <c r="E114" s="432" t="s">
        <v>505</v>
      </c>
      <c r="F114" s="431">
        <v>8.57</v>
      </c>
      <c r="G114" s="431">
        <v>8.9147661933562006</v>
      </c>
      <c r="H114" s="432" t="s">
        <v>197</v>
      </c>
      <c r="I114" s="433">
        <v>53100</v>
      </c>
      <c r="J114" s="433">
        <v>53100</v>
      </c>
      <c r="K114" s="433">
        <v>47727.45</v>
      </c>
      <c r="L114" s="385">
        <v>1</v>
      </c>
    </row>
    <row r="115" spans="1:12" s="383" customFormat="1" ht="15" x14ac:dyDescent="0.25">
      <c r="A115" s="384" t="s">
        <v>196</v>
      </c>
      <c r="B115" s="430" t="s">
        <v>189</v>
      </c>
      <c r="C115" s="431">
        <v>89.887900000000002</v>
      </c>
      <c r="D115" s="431">
        <v>5.64</v>
      </c>
      <c r="E115" s="432" t="s">
        <v>512</v>
      </c>
      <c r="F115" s="431">
        <v>8.57</v>
      </c>
      <c r="G115" s="431">
        <v>8.9147661933562006</v>
      </c>
      <c r="H115" s="432" t="s">
        <v>197</v>
      </c>
      <c r="I115" s="433">
        <v>10325</v>
      </c>
      <c r="J115" s="433">
        <v>10325</v>
      </c>
      <c r="K115" s="433">
        <v>9280.93</v>
      </c>
      <c r="L115" s="385">
        <v>1</v>
      </c>
    </row>
    <row r="116" spans="1:12" s="383" customFormat="1" ht="15" x14ac:dyDescent="0.25">
      <c r="A116" s="384" t="s">
        <v>196</v>
      </c>
      <c r="B116" s="430" t="s">
        <v>189</v>
      </c>
      <c r="C116" s="431">
        <v>89.901799999999994</v>
      </c>
      <c r="D116" s="431">
        <v>5.93</v>
      </c>
      <c r="E116" s="432" t="s">
        <v>520</v>
      </c>
      <c r="F116" s="431">
        <v>8.6098999999999997</v>
      </c>
      <c r="G116" s="431">
        <v>8.9579228662074009</v>
      </c>
      <c r="H116" s="432" t="s">
        <v>197</v>
      </c>
      <c r="I116" s="433">
        <v>46757.5</v>
      </c>
      <c r="J116" s="433">
        <v>46757.5</v>
      </c>
      <c r="K116" s="433">
        <v>42035.82</v>
      </c>
      <c r="L116" s="385">
        <v>1</v>
      </c>
    </row>
    <row r="117" spans="1:12" s="383" customFormat="1" ht="15" x14ac:dyDescent="0.25">
      <c r="A117" s="384" t="s">
        <v>196</v>
      </c>
      <c r="B117" s="430" t="s">
        <v>189</v>
      </c>
      <c r="C117" s="431">
        <v>89.929400000000001</v>
      </c>
      <c r="D117" s="431">
        <v>5.64</v>
      </c>
      <c r="E117" s="432" t="s">
        <v>505</v>
      </c>
      <c r="F117" s="431">
        <v>8.5555000000000003</v>
      </c>
      <c r="G117" s="431">
        <v>8.8990865729491997</v>
      </c>
      <c r="H117" s="432" t="s">
        <v>197</v>
      </c>
      <c r="I117" s="433">
        <v>53100</v>
      </c>
      <c r="J117" s="433">
        <v>53100</v>
      </c>
      <c r="K117" s="433">
        <v>47752.49</v>
      </c>
      <c r="L117" s="385">
        <v>1</v>
      </c>
    </row>
    <row r="118" spans="1:12" s="383" customFormat="1" ht="15" x14ac:dyDescent="0.25">
      <c r="A118" s="384" t="s">
        <v>196</v>
      </c>
      <c r="B118" s="430" t="s">
        <v>189</v>
      </c>
      <c r="C118" s="431">
        <v>89.951999999999998</v>
      </c>
      <c r="D118" s="431">
        <v>5.93</v>
      </c>
      <c r="E118" s="432" t="s">
        <v>521</v>
      </c>
      <c r="F118" s="431">
        <v>8.6</v>
      </c>
      <c r="G118" s="431">
        <v>8.9472133576280992</v>
      </c>
      <c r="H118" s="432" t="s">
        <v>197</v>
      </c>
      <c r="I118" s="433">
        <v>51035</v>
      </c>
      <c r="J118" s="433">
        <v>51035</v>
      </c>
      <c r="K118" s="433">
        <v>45906.99</v>
      </c>
      <c r="L118" s="385">
        <v>1</v>
      </c>
    </row>
    <row r="119" spans="1:12" s="383" customFormat="1" ht="15" x14ac:dyDescent="0.25">
      <c r="A119" s="384" t="s">
        <v>196</v>
      </c>
      <c r="B119" s="430" t="s">
        <v>189</v>
      </c>
      <c r="C119" s="431">
        <v>89.953000000000003</v>
      </c>
      <c r="D119" s="431">
        <v>5.64</v>
      </c>
      <c r="E119" s="432" t="s">
        <v>512</v>
      </c>
      <c r="F119" s="431">
        <v>8.5500000000000007</v>
      </c>
      <c r="G119" s="431">
        <v>8.8931396720264004</v>
      </c>
      <c r="H119" s="432" t="s">
        <v>197</v>
      </c>
      <c r="I119" s="433">
        <v>51035</v>
      </c>
      <c r="J119" s="433">
        <v>51035</v>
      </c>
      <c r="K119" s="433">
        <v>45907.49</v>
      </c>
      <c r="L119" s="385">
        <v>1</v>
      </c>
    </row>
    <row r="120" spans="1:12" s="383" customFormat="1" ht="15" x14ac:dyDescent="0.25">
      <c r="A120" s="384" t="s">
        <v>196</v>
      </c>
      <c r="B120" s="430" t="s">
        <v>189</v>
      </c>
      <c r="C120" s="431">
        <v>89.958200000000005</v>
      </c>
      <c r="D120" s="431">
        <v>5.64</v>
      </c>
      <c r="E120" s="432" t="s">
        <v>400</v>
      </c>
      <c r="F120" s="431">
        <v>8.6</v>
      </c>
      <c r="G120" s="431">
        <v>8.9472133576280992</v>
      </c>
      <c r="H120" s="432" t="s">
        <v>197</v>
      </c>
      <c r="I120" s="433">
        <v>2655</v>
      </c>
      <c r="J120" s="433">
        <v>2655</v>
      </c>
      <c r="K120" s="433">
        <v>2388.39</v>
      </c>
      <c r="L120" s="385">
        <v>1</v>
      </c>
    </row>
    <row r="121" spans="1:12" s="383" customFormat="1" ht="15" x14ac:dyDescent="0.25">
      <c r="A121" s="384" t="s">
        <v>196</v>
      </c>
      <c r="B121" s="430" t="s">
        <v>189</v>
      </c>
      <c r="C121" s="431">
        <v>90.011700000000005</v>
      </c>
      <c r="D121" s="431">
        <v>5.36</v>
      </c>
      <c r="E121" s="432" t="s">
        <v>518</v>
      </c>
      <c r="F121" s="431">
        <v>8.5555000000000003</v>
      </c>
      <c r="G121" s="431">
        <v>8.8990865729491997</v>
      </c>
      <c r="H121" s="432" t="s">
        <v>197</v>
      </c>
      <c r="I121" s="433">
        <v>53100</v>
      </c>
      <c r="J121" s="433">
        <v>53100</v>
      </c>
      <c r="K121" s="433">
        <v>47796.22</v>
      </c>
      <c r="L121" s="385">
        <v>1</v>
      </c>
    </row>
    <row r="122" spans="1:12" s="383" customFormat="1" ht="15" x14ac:dyDescent="0.25">
      <c r="A122" s="384" t="s">
        <v>196</v>
      </c>
      <c r="B122" s="430" t="s">
        <v>189</v>
      </c>
      <c r="C122" s="431">
        <v>90.0124</v>
      </c>
      <c r="D122" s="431">
        <v>5.64</v>
      </c>
      <c r="E122" s="432" t="s">
        <v>505</v>
      </c>
      <c r="F122" s="431">
        <v>8.5299999999999994</v>
      </c>
      <c r="G122" s="431">
        <v>8.8715170871504991</v>
      </c>
      <c r="H122" s="432" t="s">
        <v>197</v>
      </c>
      <c r="I122" s="433">
        <v>48085</v>
      </c>
      <c r="J122" s="433">
        <v>48085</v>
      </c>
      <c r="K122" s="433">
        <v>43282.46</v>
      </c>
      <c r="L122" s="385">
        <v>1</v>
      </c>
    </row>
    <row r="123" spans="1:12" s="383" customFormat="1" ht="15" x14ac:dyDescent="0.25">
      <c r="A123" s="384" t="s">
        <v>196</v>
      </c>
      <c r="B123" s="430" t="s">
        <v>189</v>
      </c>
      <c r="C123" s="431">
        <v>90.032899999999998</v>
      </c>
      <c r="D123" s="431">
        <v>5.36</v>
      </c>
      <c r="E123" s="432" t="s">
        <v>515</v>
      </c>
      <c r="F123" s="431">
        <v>8.5504999999999995</v>
      </c>
      <c r="G123" s="431">
        <v>8.8936802870814997</v>
      </c>
      <c r="H123" s="432" t="s">
        <v>197</v>
      </c>
      <c r="I123" s="433">
        <v>52510</v>
      </c>
      <c r="J123" s="433">
        <v>52510</v>
      </c>
      <c r="K123" s="433">
        <v>47276.28</v>
      </c>
      <c r="L123" s="385">
        <v>1</v>
      </c>
    </row>
    <row r="124" spans="1:12" s="383" customFormat="1" ht="15" x14ac:dyDescent="0.25">
      <c r="A124" s="384" t="s">
        <v>196</v>
      </c>
      <c r="B124" s="430" t="s">
        <v>189</v>
      </c>
      <c r="C124" s="431">
        <v>90.033100000000005</v>
      </c>
      <c r="D124" s="431">
        <v>5.64</v>
      </c>
      <c r="E124" s="432" t="s">
        <v>522</v>
      </c>
      <c r="F124" s="431">
        <v>8.5820000000000007</v>
      </c>
      <c r="G124" s="431">
        <v>8.9277439959233007</v>
      </c>
      <c r="H124" s="432" t="s">
        <v>197</v>
      </c>
      <c r="I124" s="433">
        <v>53100</v>
      </c>
      <c r="J124" s="433">
        <v>53100</v>
      </c>
      <c r="K124" s="433">
        <v>47807.56</v>
      </c>
      <c r="L124" s="385">
        <v>1</v>
      </c>
    </row>
    <row r="125" spans="1:12" s="383" customFormat="1" ht="15" x14ac:dyDescent="0.25">
      <c r="A125" s="384" t="s">
        <v>196</v>
      </c>
      <c r="B125" s="430" t="s">
        <v>189</v>
      </c>
      <c r="C125" s="431">
        <v>90.055700000000002</v>
      </c>
      <c r="D125" s="431">
        <v>5.07</v>
      </c>
      <c r="E125" s="432" t="s">
        <v>379</v>
      </c>
      <c r="F125" s="431">
        <v>9.25</v>
      </c>
      <c r="G125" s="431">
        <v>9.6524147661049007</v>
      </c>
      <c r="H125" s="432" t="s">
        <v>197</v>
      </c>
      <c r="I125" s="433">
        <v>53100</v>
      </c>
      <c r="J125" s="433">
        <v>53100</v>
      </c>
      <c r="K125" s="433">
        <v>47819.56</v>
      </c>
      <c r="L125" s="385">
        <v>1</v>
      </c>
    </row>
    <row r="126" spans="1:12" s="383" customFormat="1" ht="15" x14ac:dyDescent="0.25">
      <c r="A126" s="384" t="s">
        <v>196</v>
      </c>
      <c r="B126" s="430" t="s">
        <v>189</v>
      </c>
      <c r="C126" s="431">
        <v>90.064700000000002</v>
      </c>
      <c r="D126" s="431">
        <v>5.07</v>
      </c>
      <c r="E126" s="432" t="s">
        <v>523</v>
      </c>
      <c r="F126" s="431">
        <v>9.25</v>
      </c>
      <c r="G126" s="431">
        <v>9.6524147661049007</v>
      </c>
      <c r="H126" s="432" t="s">
        <v>197</v>
      </c>
      <c r="I126" s="433">
        <v>101627.5</v>
      </c>
      <c r="J126" s="433">
        <v>101627.5</v>
      </c>
      <c r="K126" s="433">
        <v>91530.51</v>
      </c>
      <c r="L126" s="385">
        <v>2</v>
      </c>
    </row>
    <row r="127" spans="1:12" s="383" customFormat="1" ht="15" x14ac:dyDescent="0.25">
      <c r="A127" s="384" t="s">
        <v>196</v>
      </c>
      <c r="B127" s="430" t="s">
        <v>189</v>
      </c>
      <c r="C127" s="431">
        <v>90.071899999999999</v>
      </c>
      <c r="D127" s="431">
        <v>5.64</v>
      </c>
      <c r="E127" s="432" t="s">
        <v>504</v>
      </c>
      <c r="F127" s="431">
        <v>8.51</v>
      </c>
      <c r="G127" s="431">
        <v>8.8498984380774992</v>
      </c>
      <c r="H127" s="432" t="s">
        <v>197</v>
      </c>
      <c r="I127" s="433">
        <v>208712.5</v>
      </c>
      <c r="J127" s="433">
        <v>208712.5</v>
      </c>
      <c r="K127" s="433">
        <v>187991.4</v>
      </c>
      <c r="L127" s="385">
        <v>4</v>
      </c>
    </row>
    <row r="128" spans="1:12" s="383" customFormat="1" ht="15" x14ac:dyDescent="0.25">
      <c r="A128" s="384" t="s">
        <v>196</v>
      </c>
      <c r="B128" s="430" t="s">
        <v>189</v>
      </c>
      <c r="C128" s="431">
        <v>90.077600000000004</v>
      </c>
      <c r="D128" s="431">
        <v>5.64</v>
      </c>
      <c r="E128" s="432" t="s">
        <v>505</v>
      </c>
      <c r="F128" s="431">
        <v>8.51</v>
      </c>
      <c r="G128" s="431">
        <v>8.8498984380774992</v>
      </c>
      <c r="H128" s="432" t="s">
        <v>197</v>
      </c>
      <c r="I128" s="433">
        <v>2360</v>
      </c>
      <c r="J128" s="433">
        <v>2360</v>
      </c>
      <c r="K128" s="433">
        <v>2125.83</v>
      </c>
      <c r="L128" s="385">
        <v>1</v>
      </c>
    </row>
    <row r="129" spans="1:12" s="383" customFormat="1" ht="15" x14ac:dyDescent="0.25">
      <c r="A129" s="384" t="s">
        <v>196</v>
      </c>
      <c r="B129" s="430" t="s">
        <v>189</v>
      </c>
      <c r="C129" s="431">
        <v>90.082999999999998</v>
      </c>
      <c r="D129" s="431">
        <v>5.64</v>
      </c>
      <c r="E129" s="432" t="s">
        <v>512</v>
      </c>
      <c r="F129" s="431">
        <v>8.5100531300320998</v>
      </c>
      <c r="G129" s="431">
        <v>8.8499558628402006</v>
      </c>
      <c r="H129" s="432" t="s">
        <v>197</v>
      </c>
      <c r="I129" s="433">
        <v>53100</v>
      </c>
      <c r="J129" s="433">
        <v>53100</v>
      </c>
      <c r="K129" s="433">
        <v>47834.07</v>
      </c>
      <c r="L129" s="385">
        <v>1</v>
      </c>
    </row>
    <row r="130" spans="1:12" s="383" customFormat="1" ht="15" x14ac:dyDescent="0.25">
      <c r="A130" s="384" t="s">
        <v>196</v>
      </c>
      <c r="B130" s="430" t="s">
        <v>189</v>
      </c>
      <c r="C130" s="431">
        <v>90.083200000000005</v>
      </c>
      <c r="D130" s="431">
        <v>5.64</v>
      </c>
      <c r="E130" s="432" t="s">
        <v>512</v>
      </c>
      <c r="F130" s="431">
        <v>8.51</v>
      </c>
      <c r="G130" s="431">
        <v>8.8498984380774992</v>
      </c>
      <c r="H130" s="432" t="s">
        <v>197</v>
      </c>
      <c r="I130" s="433">
        <v>210630</v>
      </c>
      <c r="J130" s="433">
        <v>210630</v>
      </c>
      <c r="K130" s="433">
        <v>189742.17</v>
      </c>
      <c r="L130" s="385">
        <v>7</v>
      </c>
    </row>
    <row r="131" spans="1:12" s="383" customFormat="1" ht="15" x14ac:dyDescent="0.25">
      <c r="A131" s="384" t="s">
        <v>196</v>
      </c>
      <c r="B131" s="430" t="s">
        <v>189</v>
      </c>
      <c r="C131" s="431">
        <v>90.100099999999998</v>
      </c>
      <c r="D131" s="431">
        <v>5.64</v>
      </c>
      <c r="E131" s="432" t="s">
        <v>519</v>
      </c>
      <c r="F131" s="431">
        <v>8.51</v>
      </c>
      <c r="G131" s="431">
        <v>8.8498984380774992</v>
      </c>
      <c r="H131" s="432" t="s">
        <v>197</v>
      </c>
      <c r="I131" s="433">
        <v>249302.5</v>
      </c>
      <c r="J131" s="433">
        <v>249302.5</v>
      </c>
      <c r="K131" s="433">
        <v>224621.68</v>
      </c>
      <c r="L131" s="385">
        <v>6</v>
      </c>
    </row>
    <row r="132" spans="1:12" s="383" customFormat="1" ht="15" x14ac:dyDescent="0.25">
      <c r="A132" s="384" t="s">
        <v>196</v>
      </c>
      <c r="B132" s="430" t="s">
        <v>189</v>
      </c>
      <c r="C132" s="431">
        <v>90.105699999999999</v>
      </c>
      <c r="D132" s="431">
        <v>5.64</v>
      </c>
      <c r="E132" s="432" t="s">
        <v>524</v>
      </c>
      <c r="F132" s="431">
        <v>8.51</v>
      </c>
      <c r="G132" s="431">
        <v>8.8498984380774992</v>
      </c>
      <c r="H132" s="432" t="s">
        <v>197</v>
      </c>
      <c r="I132" s="433">
        <v>131182.5</v>
      </c>
      <c r="J132" s="433">
        <v>131182.5</v>
      </c>
      <c r="K132" s="433">
        <v>118202.9</v>
      </c>
      <c r="L132" s="385">
        <v>5</v>
      </c>
    </row>
    <row r="133" spans="1:12" s="383" customFormat="1" ht="15" x14ac:dyDescent="0.25">
      <c r="A133" s="384" t="s">
        <v>196</v>
      </c>
      <c r="B133" s="430" t="s">
        <v>189</v>
      </c>
      <c r="C133" s="431">
        <v>90.1143</v>
      </c>
      <c r="D133" s="431">
        <v>5.93</v>
      </c>
      <c r="E133" s="432" t="s">
        <v>520</v>
      </c>
      <c r="F133" s="431">
        <v>8.5500000000000007</v>
      </c>
      <c r="G133" s="431">
        <v>8.8931396720264004</v>
      </c>
      <c r="H133" s="432" t="s">
        <v>197</v>
      </c>
      <c r="I133" s="433">
        <v>359310</v>
      </c>
      <c r="J133" s="433">
        <v>359310</v>
      </c>
      <c r="K133" s="433">
        <v>323789.75</v>
      </c>
      <c r="L133" s="385">
        <v>7</v>
      </c>
    </row>
    <row r="134" spans="1:12" s="383" customFormat="1" ht="15" x14ac:dyDescent="0.25">
      <c r="A134" s="384" t="s">
        <v>196</v>
      </c>
      <c r="B134" s="430" t="s">
        <v>189</v>
      </c>
      <c r="C134" s="431">
        <v>90.118099999999998</v>
      </c>
      <c r="D134" s="431">
        <v>5.64</v>
      </c>
      <c r="E134" s="432" t="s">
        <v>400</v>
      </c>
      <c r="F134" s="431">
        <v>8.5500000000000007</v>
      </c>
      <c r="G134" s="431">
        <v>8.8931396720264004</v>
      </c>
      <c r="H134" s="432" t="s">
        <v>197</v>
      </c>
      <c r="I134" s="433">
        <v>99710</v>
      </c>
      <c r="J134" s="433">
        <v>99710</v>
      </c>
      <c r="K134" s="433">
        <v>89856.8</v>
      </c>
      <c r="L134" s="385">
        <v>2</v>
      </c>
    </row>
    <row r="135" spans="1:12" s="383" customFormat="1" ht="15" x14ac:dyDescent="0.25">
      <c r="A135" s="384" t="s">
        <v>196</v>
      </c>
      <c r="B135" s="430" t="s">
        <v>189</v>
      </c>
      <c r="C135" s="431">
        <v>90.129199999999997</v>
      </c>
      <c r="D135" s="431">
        <v>5.93</v>
      </c>
      <c r="E135" s="432" t="s">
        <v>521</v>
      </c>
      <c r="F135" s="431">
        <v>8.5500000000000007</v>
      </c>
      <c r="G135" s="431">
        <v>8.8931396720264004</v>
      </c>
      <c r="H135" s="432" t="s">
        <v>197</v>
      </c>
      <c r="I135" s="433">
        <v>514922.5</v>
      </c>
      <c r="J135" s="433">
        <v>514922.5</v>
      </c>
      <c r="K135" s="433">
        <v>464095.48</v>
      </c>
      <c r="L135" s="385">
        <v>10</v>
      </c>
    </row>
    <row r="136" spans="1:12" s="383" customFormat="1" ht="15" x14ac:dyDescent="0.25">
      <c r="A136" s="384" t="s">
        <v>196</v>
      </c>
      <c r="B136" s="430" t="s">
        <v>189</v>
      </c>
      <c r="C136" s="431">
        <v>90.142099999999999</v>
      </c>
      <c r="D136" s="431">
        <v>5.93</v>
      </c>
      <c r="E136" s="432" t="s">
        <v>525</v>
      </c>
      <c r="F136" s="431">
        <v>8.58</v>
      </c>
      <c r="G136" s="431">
        <v>8.9255809303951992</v>
      </c>
      <c r="H136" s="432" t="s">
        <v>197</v>
      </c>
      <c r="I136" s="433">
        <v>47052.5</v>
      </c>
      <c r="J136" s="433">
        <v>47052.5</v>
      </c>
      <c r="K136" s="433">
        <v>42414.12</v>
      </c>
      <c r="L136" s="385">
        <v>1</v>
      </c>
    </row>
    <row r="137" spans="1:12" s="383" customFormat="1" ht="15" x14ac:dyDescent="0.25">
      <c r="A137" s="384" t="s">
        <v>196</v>
      </c>
      <c r="B137" s="430" t="s">
        <v>189</v>
      </c>
      <c r="C137" s="431">
        <v>90.1524</v>
      </c>
      <c r="D137" s="431">
        <v>5.36</v>
      </c>
      <c r="E137" s="432" t="s">
        <v>515</v>
      </c>
      <c r="F137" s="431">
        <v>8.51</v>
      </c>
      <c r="G137" s="431">
        <v>8.8498984380774992</v>
      </c>
      <c r="H137" s="432" t="s">
        <v>197</v>
      </c>
      <c r="I137" s="433">
        <v>53100</v>
      </c>
      <c r="J137" s="433">
        <v>53100</v>
      </c>
      <c r="K137" s="433">
        <v>47870.92</v>
      </c>
      <c r="L137" s="385">
        <v>1</v>
      </c>
    </row>
    <row r="138" spans="1:12" s="383" customFormat="1" ht="15" x14ac:dyDescent="0.25">
      <c r="A138" s="384" t="s">
        <v>196</v>
      </c>
      <c r="B138" s="430" t="s">
        <v>189</v>
      </c>
      <c r="C138" s="431">
        <v>90.158799999999999</v>
      </c>
      <c r="D138" s="431">
        <v>5.36</v>
      </c>
      <c r="E138" s="432" t="s">
        <v>526</v>
      </c>
      <c r="F138" s="431">
        <v>8.51</v>
      </c>
      <c r="G138" s="431">
        <v>8.8498984380774992</v>
      </c>
      <c r="H138" s="432" t="s">
        <v>197</v>
      </c>
      <c r="I138" s="433">
        <v>53100</v>
      </c>
      <c r="J138" s="433">
        <v>53100</v>
      </c>
      <c r="K138" s="433">
        <v>47874.3</v>
      </c>
      <c r="L138" s="385">
        <v>1</v>
      </c>
    </row>
    <row r="139" spans="1:12" s="383" customFormat="1" ht="15" x14ac:dyDescent="0.25">
      <c r="A139" s="384" t="s">
        <v>196</v>
      </c>
      <c r="B139" s="430" t="s">
        <v>189</v>
      </c>
      <c r="C139" s="431">
        <v>90.246399999999994</v>
      </c>
      <c r="D139" s="431">
        <v>5.64</v>
      </c>
      <c r="E139" s="432" t="s">
        <v>400</v>
      </c>
      <c r="F139" s="431">
        <v>8.51</v>
      </c>
      <c r="G139" s="431">
        <v>8.8498984380774992</v>
      </c>
      <c r="H139" s="432" t="s">
        <v>197</v>
      </c>
      <c r="I139" s="433">
        <v>222680</v>
      </c>
      <c r="J139" s="433">
        <v>222680</v>
      </c>
      <c r="K139" s="433">
        <v>200960.6</v>
      </c>
      <c r="L139" s="385">
        <v>5</v>
      </c>
    </row>
    <row r="140" spans="1:12" s="383" customFormat="1" ht="15" x14ac:dyDescent="0.25">
      <c r="A140" s="384" t="s">
        <v>196</v>
      </c>
      <c r="B140" s="430" t="s">
        <v>189</v>
      </c>
      <c r="C140" s="431">
        <v>90.247299999999996</v>
      </c>
      <c r="D140" s="431">
        <v>5.93</v>
      </c>
      <c r="E140" s="432" t="s">
        <v>525</v>
      </c>
      <c r="F140" s="431">
        <v>8.5500000000000007</v>
      </c>
      <c r="G140" s="431">
        <v>8.8931396720264004</v>
      </c>
      <c r="H140" s="432" t="s">
        <v>197</v>
      </c>
      <c r="I140" s="433">
        <v>106200</v>
      </c>
      <c r="J140" s="433">
        <v>106200</v>
      </c>
      <c r="K140" s="433">
        <v>95842.62</v>
      </c>
      <c r="L140" s="385">
        <v>2</v>
      </c>
    </row>
    <row r="141" spans="1:12" s="383" customFormat="1" ht="15" x14ac:dyDescent="0.25">
      <c r="A141" s="384" t="s">
        <v>196</v>
      </c>
      <c r="B141" s="430" t="s">
        <v>189</v>
      </c>
      <c r="C141" s="431">
        <v>90.2577</v>
      </c>
      <c r="D141" s="431">
        <v>5.64</v>
      </c>
      <c r="E141" s="432" t="s">
        <v>527</v>
      </c>
      <c r="F141" s="431">
        <v>8.51</v>
      </c>
      <c r="G141" s="431">
        <v>8.8498984380774992</v>
      </c>
      <c r="H141" s="432" t="s">
        <v>197</v>
      </c>
      <c r="I141" s="433">
        <v>265500</v>
      </c>
      <c r="J141" s="433">
        <v>265500</v>
      </c>
      <c r="K141" s="433">
        <v>239634.15</v>
      </c>
      <c r="L141" s="385">
        <v>6</v>
      </c>
    </row>
    <row r="142" spans="1:12" s="383" customFormat="1" ht="15" x14ac:dyDescent="0.25">
      <c r="A142" s="384" t="s">
        <v>196</v>
      </c>
      <c r="B142" s="430" t="s">
        <v>189</v>
      </c>
      <c r="C142" s="431">
        <v>90.264300000000006</v>
      </c>
      <c r="D142" s="431">
        <v>5.36</v>
      </c>
      <c r="E142" s="432" t="s">
        <v>518</v>
      </c>
      <c r="F142" s="431">
        <v>8.4700000000000006</v>
      </c>
      <c r="G142" s="431">
        <v>8.8066729447347001</v>
      </c>
      <c r="H142" s="432" t="s">
        <v>197</v>
      </c>
      <c r="I142" s="433">
        <v>53100</v>
      </c>
      <c r="J142" s="433">
        <v>53100</v>
      </c>
      <c r="K142" s="433">
        <v>47930.32</v>
      </c>
      <c r="L142" s="385">
        <v>1</v>
      </c>
    </row>
    <row r="143" spans="1:12" s="383" customFormat="1" ht="15" x14ac:dyDescent="0.25">
      <c r="A143" s="384" t="s">
        <v>196</v>
      </c>
      <c r="B143" s="430" t="s">
        <v>189</v>
      </c>
      <c r="C143" s="431">
        <v>90.270600000000002</v>
      </c>
      <c r="D143" s="431">
        <v>5.36</v>
      </c>
      <c r="E143" s="432" t="s">
        <v>515</v>
      </c>
      <c r="F143" s="431">
        <v>8.4700000000000006</v>
      </c>
      <c r="G143" s="431">
        <v>8.8066729447347001</v>
      </c>
      <c r="H143" s="432" t="s">
        <v>197</v>
      </c>
      <c r="I143" s="433">
        <v>350312.5</v>
      </c>
      <c r="J143" s="433">
        <v>350312.5</v>
      </c>
      <c r="K143" s="433">
        <v>316229.06</v>
      </c>
      <c r="L143" s="385">
        <v>7</v>
      </c>
    </row>
    <row r="144" spans="1:12" s="383" customFormat="1" ht="15" x14ac:dyDescent="0.25">
      <c r="A144" s="384" t="s">
        <v>196</v>
      </c>
      <c r="B144" s="430" t="s">
        <v>189</v>
      </c>
      <c r="C144" s="431">
        <v>90.270600000000002</v>
      </c>
      <c r="D144" s="431">
        <v>5.36</v>
      </c>
      <c r="E144" s="432" t="s">
        <v>515</v>
      </c>
      <c r="F144" s="431">
        <v>8.4700000000000006</v>
      </c>
      <c r="G144" s="431">
        <v>8.8066729447347605</v>
      </c>
      <c r="H144" s="432" t="s">
        <v>197</v>
      </c>
      <c r="I144" s="433">
        <v>47052.5</v>
      </c>
      <c r="J144" s="433">
        <v>47052.5</v>
      </c>
      <c r="K144" s="433">
        <v>42474.55</v>
      </c>
      <c r="L144" s="385">
        <v>1</v>
      </c>
    </row>
    <row r="145" spans="1:12" s="383" customFormat="1" ht="15" x14ac:dyDescent="0.25">
      <c r="A145" s="384" t="s">
        <v>196</v>
      </c>
      <c r="B145" s="430" t="s">
        <v>189</v>
      </c>
      <c r="C145" s="431">
        <v>90.276899999999998</v>
      </c>
      <c r="D145" s="431">
        <v>5.36</v>
      </c>
      <c r="E145" s="432" t="s">
        <v>526</v>
      </c>
      <c r="F145" s="431">
        <v>8.4700000000000006</v>
      </c>
      <c r="G145" s="431">
        <v>8.8066729447347001</v>
      </c>
      <c r="H145" s="432" t="s">
        <v>197</v>
      </c>
      <c r="I145" s="433">
        <v>510101</v>
      </c>
      <c r="J145" s="433">
        <v>510101</v>
      </c>
      <c r="K145" s="433">
        <v>460503.16</v>
      </c>
      <c r="L145" s="385">
        <v>11</v>
      </c>
    </row>
    <row r="146" spans="1:12" s="383" customFormat="1" ht="15" x14ac:dyDescent="0.25">
      <c r="A146" s="384" t="s">
        <v>196</v>
      </c>
      <c r="B146" s="430" t="s">
        <v>189</v>
      </c>
      <c r="C146" s="431">
        <v>90.283199999999994</v>
      </c>
      <c r="D146" s="431">
        <v>5.36</v>
      </c>
      <c r="E146" s="432" t="s">
        <v>528</v>
      </c>
      <c r="F146" s="431">
        <v>8.4700000000000006</v>
      </c>
      <c r="G146" s="431">
        <v>8.8066729447347001</v>
      </c>
      <c r="H146" s="432" t="s">
        <v>197</v>
      </c>
      <c r="I146" s="433">
        <v>150007.5</v>
      </c>
      <c r="J146" s="433">
        <v>150007.5</v>
      </c>
      <c r="K146" s="433">
        <v>135431.51999999999</v>
      </c>
      <c r="L146" s="385">
        <v>3</v>
      </c>
    </row>
    <row r="147" spans="1:12" s="383" customFormat="1" ht="15" x14ac:dyDescent="0.25">
      <c r="A147" s="384" t="s">
        <v>196</v>
      </c>
      <c r="B147" s="430" t="s">
        <v>189</v>
      </c>
      <c r="C147" s="431">
        <v>90.289500000000004</v>
      </c>
      <c r="D147" s="431">
        <v>5.36</v>
      </c>
      <c r="E147" s="432" t="s">
        <v>529</v>
      </c>
      <c r="F147" s="431">
        <v>8.4700000000000006</v>
      </c>
      <c r="G147" s="431">
        <v>8.8066729447347001</v>
      </c>
      <c r="H147" s="432" t="s">
        <v>197</v>
      </c>
      <c r="I147" s="433">
        <v>106200</v>
      </c>
      <c r="J147" s="433">
        <v>106200</v>
      </c>
      <c r="K147" s="433">
        <v>95887.42</v>
      </c>
      <c r="L147" s="385">
        <v>2</v>
      </c>
    </row>
    <row r="148" spans="1:12" s="383" customFormat="1" ht="15" x14ac:dyDescent="0.25">
      <c r="A148" s="384" t="s">
        <v>196</v>
      </c>
      <c r="B148" s="430" t="s">
        <v>189</v>
      </c>
      <c r="C148" s="431">
        <v>90.298599999999993</v>
      </c>
      <c r="D148" s="431">
        <v>6.21</v>
      </c>
      <c r="E148" s="432" t="s">
        <v>530</v>
      </c>
      <c r="F148" s="431">
        <v>8.59</v>
      </c>
      <c r="G148" s="431">
        <v>8.9363966517920002</v>
      </c>
      <c r="H148" s="432" t="s">
        <v>197</v>
      </c>
      <c r="I148" s="433">
        <v>32302.5</v>
      </c>
      <c r="J148" s="433">
        <v>32302.5</v>
      </c>
      <c r="K148" s="433">
        <v>29168.7</v>
      </c>
      <c r="L148" s="385">
        <v>1</v>
      </c>
    </row>
    <row r="149" spans="1:12" s="383" customFormat="1" ht="15" x14ac:dyDescent="0.25">
      <c r="A149" s="384" t="s">
        <v>196</v>
      </c>
      <c r="B149" s="430" t="s">
        <v>189</v>
      </c>
      <c r="C149" s="431">
        <v>90.559399999999997</v>
      </c>
      <c r="D149" s="431">
        <v>5.07</v>
      </c>
      <c r="E149" s="432" t="s">
        <v>326</v>
      </c>
      <c r="F149" s="431">
        <v>9</v>
      </c>
      <c r="G149" s="431">
        <v>9.3806897670982998</v>
      </c>
      <c r="H149" s="432" t="s">
        <v>197</v>
      </c>
      <c r="I149" s="433">
        <v>15487.5</v>
      </c>
      <c r="J149" s="433">
        <v>15487.5</v>
      </c>
      <c r="K149" s="433">
        <v>14025.39</v>
      </c>
      <c r="L149" s="385">
        <v>1</v>
      </c>
    </row>
    <row r="150" spans="1:12" s="383" customFormat="1" ht="15" x14ac:dyDescent="0.25">
      <c r="A150" s="384" t="s">
        <v>196</v>
      </c>
      <c r="B150" s="430" t="s">
        <v>189</v>
      </c>
      <c r="C150" s="431">
        <v>90.659800000000004</v>
      </c>
      <c r="D150" s="431">
        <v>5.36</v>
      </c>
      <c r="E150" s="432" t="s">
        <v>531</v>
      </c>
      <c r="F150" s="431">
        <v>8.58</v>
      </c>
      <c r="G150" s="431">
        <v>8.9255809303951992</v>
      </c>
      <c r="H150" s="432" t="s">
        <v>197</v>
      </c>
      <c r="I150" s="433">
        <v>28762.5</v>
      </c>
      <c r="J150" s="433">
        <v>28762.5</v>
      </c>
      <c r="K150" s="433">
        <v>26076.03</v>
      </c>
      <c r="L150" s="385">
        <v>1</v>
      </c>
    </row>
    <row r="151" spans="1:12" s="383" customFormat="1" ht="15" x14ac:dyDescent="0.25">
      <c r="A151" s="384" t="s">
        <v>196</v>
      </c>
      <c r="B151" s="430" t="s">
        <v>189</v>
      </c>
      <c r="C151" s="431">
        <v>90.910600000000002</v>
      </c>
      <c r="D151" s="431">
        <v>5.36</v>
      </c>
      <c r="E151" s="432" t="s">
        <v>532</v>
      </c>
      <c r="F151" s="431">
        <v>8.4700000000000006</v>
      </c>
      <c r="G151" s="431">
        <v>8.8066729447347001</v>
      </c>
      <c r="H151" s="432" t="s">
        <v>197</v>
      </c>
      <c r="I151" s="433">
        <v>451940</v>
      </c>
      <c r="J151" s="433">
        <v>451940</v>
      </c>
      <c r="K151" s="433">
        <v>410861.56</v>
      </c>
      <c r="L151" s="385">
        <v>10</v>
      </c>
    </row>
    <row r="152" spans="1:12" s="383" customFormat="1" ht="15" x14ac:dyDescent="0.25">
      <c r="A152" s="384" t="s">
        <v>196</v>
      </c>
      <c r="B152" s="430" t="s">
        <v>189</v>
      </c>
      <c r="C152" s="431">
        <v>90.917100000000005</v>
      </c>
      <c r="D152" s="431">
        <v>5.36</v>
      </c>
      <c r="E152" s="432" t="s">
        <v>533</v>
      </c>
      <c r="F152" s="431">
        <v>8.4700000000000006</v>
      </c>
      <c r="G152" s="431">
        <v>8.8066729447347001</v>
      </c>
      <c r="H152" s="432" t="s">
        <v>197</v>
      </c>
      <c r="I152" s="433">
        <v>53100</v>
      </c>
      <c r="J152" s="433">
        <v>53100</v>
      </c>
      <c r="K152" s="433">
        <v>48277</v>
      </c>
      <c r="L152" s="385">
        <v>1</v>
      </c>
    </row>
    <row r="153" spans="1:12" s="383" customFormat="1" ht="15.6" x14ac:dyDescent="0.3">
      <c r="A153" s="386" t="s">
        <v>195</v>
      </c>
      <c r="B153" s="434" t="s">
        <v>195</v>
      </c>
      <c r="C153" s="435" t="s">
        <v>195</v>
      </c>
      <c r="D153" s="435" t="s">
        <v>195</v>
      </c>
      <c r="E153" s="436" t="s">
        <v>195</v>
      </c>
      <c r="F153" s="435" t="s">
        <v>195</v>
      </c>
      <c r="G153" s="435" t="s">
        <v>195</v>
      </c>
      <c r="H153" s="436" t="s">
        <v>195</v>
      </c>
      <c r="I153" s="437">
        <v>6575238.5</v>
      </c>
      <c r="J153" s="437">
        <v>6575238.5</v>
      </c>
      <c r="K153" s="437">
        <v>5903687.0999999996</v>
      </c>
      <c r="L153" s="387">
        <v>156</v>
      </c>
    </row>
    <row r="154" spans="1:12" s="383" customFormat="1" ht="15.6" x14ac:dyDescent="0.3">
      <c r="A154" s="386" t="s">
        <v>375</v>
      </c>
      <c r="B154" s="434"/>
      <c r="C154" s="435"/>
      <c r="D154" s="435"/>
      <c r="E154" s="436"/>
      <c r="F154" s="435"/>
      <c r="G154" s="435"/>
      <c r="H154" s="436"/>
      <c r="I154" s="437"/>
      <c r="J154" s="437"/>
      <c r="K154" s="437"/>
      <c r="L154" s="387"/>
    </row>
    <row r="155" spans="1:12" s="383" customFormat="1" ht="15" x14ac:dyDescent="0.25">
      <c r="A155" s="384" t="s">
        <v>196</v>
      </c>
      <c r="B155" s="430" t="s">
        <v>189</v>
      </c>
      <c r="C155" s="431">
        <v>100.26</v>
      </c>
      <c r="D155" s="431">
        <v>7.1295000000000002</v>
      </c>
      <c r="E155" s="432" t="s">
        <v>201</v>
      </c>
      <c r="F155" s="431">
        <v>6</v>
      </c>
      <c r="G155" s="431">
        <v>6.0899999999999004</v>
      </c>
      <c r="H155" s="432" t="s">
        <v>197</v>
      </c>
      <c r="I155" s="433">
        <v>49229.64</v>
      </c>
      <c r="J155" s="433">
        <v>49229.64</v>
      </c>
      <c r="K155" s="433">
        <v>49357.62</v>
      </c>
      <c r="L155" s="385">
        <v>1</v>
      </c>
    </row>
    <row r="156" spans="1:12" s="383" customFormat="1" ht="15" x14ac:dyDescent="0.25">
      <c r="A156" s="384" t="s">
        <v>196</v>
      </c>
      <c r="B156" s="430" t="s">
        <v>189</v>
      </c>
      <c r="C156" s="431">
        <v>100.4367</v>
      </c>
      <c r="D156" s="431">
        <v>7.1295000000000002</v>
      </c>
      <c r="E156" s="432" t="s">
        <v>534</v>
      </c>
      <c r="F156" s="431">
        <v>5</v>
      </c>
      <c r="G156" s="431">
        <v>5.0624999999998996</v>
      </c>
      <c r="H156" s="432" t="s">
        <v>197</v>
      </c>
      <c r="I156" s="433">
        <v>49229.64</v>
      </c>
      <c r="J156" s="433">
        <v>49229.64</v>
      </c>
      <c r="K156" s="433">
        <v>49444.639999999999</v>
      </c>
      <c r="L156" s="385">
        <v>1</v>
      </c>
    </row>
    <row r="157" spans="1:12" s="383" customFormat="1" ht="15.6" x14ac:dyDescent="0.3">
      <c r="A157" s="386" t="s">
        <v>195</v>
      </c>
      <c r="B157" s="434" t="s">
        <v>195</v>
      </c>
      <c r="C157" s="435" t="s">
        <v>195</v>
      </c>
      <c r="D157" s="435" t="s">
        <v>195</v>
      </c>
      <c r="E157" s="436" t="s">
        <v>195</v>
      </c>
      <c r="F157" s="435" t="s">
        <v>195</v>
      </c>
      <c r="G157" s="435" t="s">
        <v>195</v>
      </c>
      <c r="H157" s="436" t="s">
        <v>195</v>
      </c>
      <c r="I157" s="437">
        <v>98459.28</v>
      </c>
      <c r="J157" s="437">
        <v>98459.28</v>
      </c>
      <c r="K157" s="437">
        <v>98802.26</v>
      </c>
      <c r="L157" s="387">
        <v>2</v>
      </c>
    </row>
    <row r="158" spans="1:12" s="383" customFormat="1" ht="15.6" x14ac:dyDescent="0.3">
      <c r="A158" s="386" t="s">
        <v>306</v>
      </c>
      <c r="B158" s="434"/>
      <c r="C158" s="435"/>
      <c r="D158" s="435"/>
      <c r="E158" s="436"/>
      <c r="F158" s="435"/>
      <c r="G158" s="435"/>
      <c r="H158" s="436"/>
      <c r="I158" s="437"/>
      <c r="J158" s="437"/>
      <c r="K158" s="437"/>
      <c r="L158" s="387"/>
    </row>
    <row r="159" spans="1:12" s="383" customFormat="1" ht="15" x14ac:dyDescent="0.25">
      <c r="A159" s="384" t="s">
        <v>196</v>
      </c>
      <c r="B159" s="430" t="s">
        <v>189</v>
      </c>
      <c r="C159" s="431">
        <v>96.929100000000005</v>
      </c>
      <c r="D159" s="431">
        <v>8.75</v>
      </c>
      <c r="E159" s="432" t="s">
        <v>535</v>
      </c>
      <c r="F159" s="431">
        <v>10</v>
      </c>
      <c r="G159" s="431">
        <v>10.25</v>
      </c>
      <c r="H159" s="432" t="s">
        <v>197</v>
      </c>
      <c r="I159" s="433">
        <v>715.72</v>
      </c>
      <c r="J159" s="433">
        <v>715.72</v>
      </c>
      <c r="K159" s="433">
        <v>693.74</v>
      </c>
      <c r="L159" s="385">
        <v>1</v>
      </c>
    </row>
    <row r="160" spans="1:12" s="383" customFormat="1" ht="15" x14ac:dyDescent="0.25">
      <c r="A160" s="384" t="s">
        <v>196</v>
      </c>
      <c r="B160" s="430" t="s">
        <v>189</v>
      </c>
      <c r="C160" s="431">
        <v>97.129800000000003</v>
      </c>
      <c r="D160" s="431">
        <v>9.25</v>
      </c>
      <c r="E160" s="432" t="s">
        <v>536</v>
      </c>
      <c r="F160" s="431">
        <v>10</v>
      </c>
      <c r="G160" s="431">
        <v>10.25</v>
      </c>
      <c r="H160" s="432" t="s">
        <v>197</v>
      </c>
      <c r="I160" s="433">
        <v>997374.14</v>
      </c>
      <c r="J160" s="433">
        <v>997374.14</v>
      </c>
      <c r="K160" s="433">
        <v>968747.31</v>
      </c>
      <c r="L160" s="385">
        <v>1</v>
      </c>
    </row>
    <row r="161" spans="1:12" s="383" customFormat="1" ht="15" x14ac:dyDescent="0.25">
      <c r="A161" s="384" t="s">
        <v>196</v>
      </c>
      <c r="B161" s="430" t="s">
        <v>189</v>
      </c>
      <c r="C161" s="431">
        <v>97.133300000000006</v>
      </c>
      <c r="D161" s="431">
        <v>9.25</v>
      </c>
      <c r="E161" s="432" t="s">
        <v>537</v>
      </c>
      <c r="F161" s="431">
        <v>10</v>
      </c>
      <c r="G161" s="431">
        <v>10.25</v>
      </c>
      <c r="H161" s="432" t="s">
        <v>197</v>
      </c>
      <c r="I161" s="433">
        <v>61666.67</v>
      </c>
      <c r="J161" s="433">
        <v>61666.67</v>
      </c>
      <c r="K161" s="433">
        <v>59898.879999999997</v>
      </c>
      <c r="L161" s="385">
        <v>1</v>
      </c>
    </row>
    <row r="162" spans="1:12" s="383" customFormat="1" ht="15" x14ac:dyDescent="0.25">
      <c r="A162" s="384" t="s">
        <v>196</v>
      </c>
      <c r="B162" s="430" t="s">
        <v>189</v>
      </c>
      <c r="C162" s="431">
        <v>97.135999999999996</v>
      </c>
      <c r="D162" s="431">
        <v>9.25</v>
      </c>
      <c r="E162" s="432" t="s">
        <v>538</v>
      </c>
      <c r="F162" s="431">
        <v>10</v>
      </c>
      <c r="G162" s="431">
        <v>10.25</v>
      </c>
      <c r="H162" s="432" t="s">
        <v>197</v>
      </c>
      <c r="I162" s="433">
        <v>66665.66</v>
      </c>
      <c r="J162" s="433">
        <v>66665.66</v>
      </c>
      <c r="K162" s="433">
        <v>64756.39</v>
      </c>
      <c r="L162" s="385">
        <v>1</v>
      </c>
    </row>
    <row r="163" spans="1:12" s="383" customFormat="1" ht="15" x14ac:dyDescent="0.25">
      <c r="A163" s="384" t="s">
        <v>196</v>
      </c>
      <c r="B163" s="430" t="s">
        <v>189</v>
      </c>
      <c r="C163" s="431">
        <v>97.140699999999995</v>
      </c>
      <c r="D163" s="431">
        <v>9.25</v>
      </c>
      <c r="E163" s="432" t="s">
        <v>539</v>
      </c>
      <c r="F163" s="431">
        <v>10</v>
      </c>
      <c r="G163" s="431">
        <v>10.25</v>
      </c>
      <c r="H163" s="432" t="s">
        <v>197</v>
      </c>
      <c r="I163" s="433">
        <v>1652750.75</v>
      </c>
      <c r="J163" s="433">
        <v>1652750.75</v>
      </c>
      <c r="K163" s="433">
        <v>1605494.31</v>
      </c>
      <c r="L163" s="385">
        <v>4</v>
      </c>
    </row>
    <row r="164" spans="1:12" s="383" customFormat="1" ht="15" x14ac:dyDescent="0.25">
      <c r="A164" s="384" t="s">
        <v>196</v>
      </c>
      <c r="B164" s="430" t="s">
        <v>189</v>
      </c>
      <c r="C164" s="431">
        <v>97.1417</v>
      </c>
      <c r="D164" s="431">
        <v>9.25</v>
      </c>
      <c r="E164" s="432" t="s">
        <v>540</v>
      </c>
      <c r="F164" s="431">
        <v>10</v>
      </c>
      <c r="G164" s="431">
        <v>10.25</v>
      </c>
      <c r="H164" s="432" t="s">
        <v>197</v>
      </c>
      <c r="I164" s="433">
        <v>626111.66</v>
      </c>
      <c r="J164" s="433">
        <v>626111.66</v>
      </c>
      <c r="K164" s="433">
        <v>608215.51</v>
      </c>
      <c r="L164" s="385">
        <v>1</v>
      </c>
    </row>
    <row r="165" spans="1:12" s="383" customFormat="1" ht="15" x14ac:dyDescent="0.25">
      <c r="A165" s="384" t="s">
        <v>196</v>
      </c>
      <c r="B165" s="430" t="s">
        <v>189</v>
      </c>
      <c r="C165" s="431">
        <v>97.142700000000005</v>
      </c>
      <c r="D165" s="431">
        <v>9.25</v>
      </c>
      <c r="E165" s="432" t="s">
        <v>541</v>
      </c>
      <c r="F165" s="431">
        <v>10</v>
      </c>
      <c r="G165" s="431">
        <v>10.25</v>
      </c>
      <c r="H165" s="432" t="s">
        <v>197</v>
      </c>
      <c r="I165" s="433">
        <v>912199.66</v>
      </c>
      <c r="J165" s="433">
        <v>912199.66</v>
      </c>
      <c r="K165" s="433">
        <v>886135.09</v>
      </c>
      <c r="L165" s="385">
        <v>4</v>
      </c>
    </row>
    <row r="166" spans="1:12" s="383" customFormat="1" ht="15" x14ac:dyDescent="0.25">
      <c r="A166" s="384" t="s">
        <v>196</v>
      </c>
      <c r="B166" s="430" t="s">
        <v>189</v>
      </c>
      <c r="C166" s="431">
        <v>97.147599999999997</v>
      </c>
      <c r="D166" s="431">
        <v>9.25</v>
      </c>
      <c r="E166" s="432" t="s">
        <v>542</v>
      </c>
      <c r="F166" s="431">
        <v>10</v>
      </c>
      <c r="G166" s="431">
        <v>10.25</v>
      </c>
      <c r="H166" s="432" t="s">
        <v>197</v>
      </c>
      <c r="I166" s="433">
        <v>2731245.46</v>
      </c>
      <c r="J166" s="433">
        <v>2731245.46</v>
      </c>
      <c r="K166" s="433">
        <v>2653339.75</v>
      </c>
      <c r="L166" s="385">
        <v>8</v>
      </c>
    </row>
    <row r="167" spans="1:12" s="383" customFormat="1" ht="15" x14ac:dyDescent="0.25">
      <c r="A167" s="384" t="s">
        <v>196</v>
      </c>
      <c r="B167" s="430" t="s">
        <v>189</v>
      </c>
      <c r="C167" s="431">
        <v>97.148600000000002</v>
      </c>
      <c r="D167" s="431">
        <v>9.25</v>
      </c>
      <c r="E167" s="432" t="s">
        <v>543</v>
      </c>
      <c r="F167" s="431">
        <v>10</v>
      </c>
      <c r="G167" s="431">
        <v>10.25</v>
      </c>
      <c r="H167" s="432" t="s">
        <v>197</v>
      </c>
      <c r="I167" s="433">
        <v>225196.36</v>
      </c>
      <c r="J167" s="433">
        <v>225196.36</v>
      </c>
      <c r="K167" s="433">
        <v>218775.16</v>
      </c>
      <c r="L167" s="385">
        <v>1</v>
      </c>
    </row>
    <row r="168" spans="1:12" s="383" customFormat="1" ht="15" x14ac:dyDescent="0.25">
      <c r="A168" s="384" t="s">
        <v>196</v>
      </c>
      <c r="B168" s="430" t="s">
        <v>189</v>
      </c>
      <c r="C168" s="431">
        <v>97.366500000000002</v>
      </c>
      <c r="D168" s="431">
        <v>4.9000000000000004</v>
      </c>
      <c r="E168" s="432" t="s">
        <v>544</v>
      </c>
      <c r="F168" s="431">
        <v>8</v>
      </c>
      <c r="G168" s="431">
        <v>8.16</v>
      </c>
      <c r="H168" s="432" t="s">
        <v>197</v>
      </c>
      <c r="I168" s="433">
        <v>61666.66</v>
      </c>
      <c r="J168" s="433">
        <v>61666.66</v>
      </c>
      <c r="K168" s="433">
        <v>60042.64</v>
      </c>
      <c r="L168" s="385">
        <v>1</v>
      </c>
    </row>
    <row r="169" spans="1:12" s="383" customFormat="1" ht="15" x14ac:dyDescent="0.25">
      <c r="A169" s="384" t="s">
        <v>196</v>
      </c>
      <c r="B169" s="430" t="s">
        <v>189</v>
      </c>
      <c r="C169" s="431">
        <v>97.443899999999999</v>
      </c>
      <c r="D169" s="431">
        <v>4.9000000000000004</v>
      </c>
      <c r="E169" s="432" t="s">
        <v>352</v>
      </c>
      <c r="F169" s="431">
        <v>8</v>
      </c>
      <c r="G169" s="431">
        <v>8.16</v>
      </c>
      <c r="H169" s="432" t="s">
        <v>197</v>
      </c>
      <c r="I169" s="433">
        <v>18552.82</v>
      </c>
      <c r="J169" s="433">
        <v>18552.82</v>
      </c>
      <c r="K169" s="433">
        <v>18078.580000000002</v>
      </c>
      <c r="L169" s="385">
        <v>1</v>
      </c>
    </row>
    <row r="170" spans="1:12" s="383" customFormat="1" ht="15" x14ac:dyDescent="0.25">
      <c r="A170" s="384" t="s">
        <v>196</v>
      </c>
      <c r="B170" s="430" t="s">
        <v>189</v>
      </c>
      <c r="C170" s="431">
        <v>97.514300000000006</v>
      </c>
      <c r="D170" s="431">
        <v>8.75</v>
      </c>
      <c r="E170" s="432" t="s">
        <v>545</v>
      </c>
      <c r="F170" s="431">
        <v>9.75</v>
      </c>
      <c r="G170" s="431">
        <v>9.9876562500000006</v>
      </c>
      <c r="H170" s="432" t="s">
        <v>197</v>
      </c>
      <c r="I170" s="433">
        <v>20000</v>
      </c>
      <c r="J170" s="433">
        <v>20000</v>
      </c>
      <c r="K170" s="433">
        <v>19502.86</v>
      </c>
      <c r="L170" s="385">
        <v>1</v>
      </c>
    </row>
    <row r="171" spans="1:12" s="383" customFormat="1" ht="15" x14ac:dyDescent="0.25">
      <c r="A171" s="384" t="s">
        <v>196</v>
      </c>
      <c r="B171" s="430" t="s">
        <v>189</v>
      </c>
      <c r="C171" s="431">
        <v>97.634299999999996</v>
      </c>
      <c r="D171" s="431">
        <v>8.75</v>
      </c>
      <c r="E171" s="432" t="s">
        <v>546</v>
      </c>
      <c r="F171" s="431">
        <v>9.6999999999999993</v>
      </c>
      <c r="G171" s="431">
        <v>9.9352249999998996</v>
      </c>
      <c r="H171" s="432" t="s">
        <v>197</v>
      </c>
      <c r="I171" s="433">
        <v>61666.67</v>
      </c>
      <c r="J171" s="433">
        <v>61666.67</v>
      </c>
      <c r="K171" s="433">
        <v>60207.839999999997</v>
      </c>
      <c r="L171" s="385">
        <v>1</v>
      </c>
    </row>
    <row r="172" spans="1:12" s="383" customFormat="1" ht="15" x14ac:dyDescent="0.25">
      <c r="A172" s="384" t="s">
        <v>196</v>
      </c>
      <c r="B172" s="430" t="s">
        <v>189</v>
      </c>
      <c r="C172" s="431">
        <v>98.069800000000001</v>
      </c>
      <c r="D172" s="431">
        <v>9.25</v>
      </c>
      <c r="E172" s="432" t="s">
        <v>536</v>
      </c>
      <c r="F172" s="431">
        <v>9.75</v>
      </c>
      <c r="G172" s="431">
        <v>9.9876562500000006</v>
      </c>
      <c r="H172" s="432" t="s">
        <v>197</v>
      </c>
      <c r="I172" s="433">
        <v>235248.58</v>
      </c>
      <c r="J172" s="433">
        <v>235248.58</v>
      </c>
      <c r="K172" s="433">
        <v>230707.78</v>
      </c>
      <c r="L172" s="385">
        <v>1</v>
      </c>
    </row>
    <row r="173" spans="1:12" s="383" customFormat="1" ht="15" x14ac:dyDescent="0.25">
      <c r="A173" s="384" t="s">
        <v>196</v>
      </c>
      <c r="B173" s="430" t="s">
        <v>189</v>
      </c>
      <c r="C173" s="431">
        <v>98.117199999999997</v>
      </c>
      <c r="D173" s="431">
        <v>8.75</v>
      </c>
      <c r="E173" s="432" t="s">
        <v>547</v>
      </c>
      <c r="F173" s="431">
        <v>9.5</v>
      </c>
      <c r="G173" s="431">
        <v>9.7256250000000009</v>
      </c>
      <c r="H173" s="432" t="s">
        <v>197</v>
      </c>
      <c r="I173" s="433">
        <v>52975.62</v>
      </c>
      <c r="J173" s="433">
        <v>52975.62</v>
      </c>
      <c r="K173" s="433">
        <v>51978.22</v>
      </c>
      <c r="L173" s="385">
        <v>1</v>
      </c>
    </row>
    <row r="174" spans="1:12" s="383" customFormat="1" ht="15" x14ac:dyDescent="0.25">
      <c r="A174" s="384" t="s">
        <v>196</v>
      </c>
      <c r="B174" s="430" t="s">
        <v>189</v>
      </c>
      <c r="C174" s="431">
        <v>98.124499999999998</v>
      </c>
      <c r="D174" s="431">
        <v>8.75</v>
      </c>
      <c r="E174" s="432" t="s">
        <v>545</v>
      </c>
      <c r="F174" s="431">
        <v>9.5</v>
      </c>
      <c r="G174" s="431">
        <v>9.7256250000000009</v>
      </c>
      <c r="H174" s="432" t="s">
        <v>197</v>
      </c>
      <c r="I174" s="433">
        <v>300748.01</v>
      </c>
      <c r="J174" s="433">
        <v>300748.01</v>
      </c>
      <c r="K174" s="433">
        <v>295107.59000000003</v>
      </c>
      <c r="L174" s="385">
        <v>4</v>
      </c>
    </row>
    <row r="175" spans="1:12" s="383" customFormat="1" ht="15" x14ac:dyDescent="0.25">
      <c r="A175" s="384" t="s">
        <v>196</v>
      </c>
      <c r="B175" s="430" t="s">
        <v>189</v>
      </c>
      <c r="C175" s="431">
        <v>98.240499999999997</v>
      </c>
      <c r="D175" s="431">
        <v>8.75</v>
      </c>
      <c r="E175" s="432" t="s">
        <v>547</v>
      </c>
      <c r="F175" s="431">
        <v>9.4499999999999993</v>
      </c>
      <c r="G175" s="431">
        <v>9.6732562499999002</v>
      </c>
      <c r="H175" s="432" t="s">
        <v>197</v>
      </c>
      <c r="I175" s="433">
        <v>343108.43</v>
      </c>
      <c r="J175" s="433">
        <v>343108.43</v>
      </c>
      <c r="K175" s="433">
        <v>337071.3</v>
      </c>
      <c r="L175" s="385">
        <v>2</v>
      </c>
    </row>
    <row r="176" spans="1:12" s="383" customFormat="1" ht="15" x14ac:dyDescent="0.25">
      <c r="A176" s="384" t="s">
        <v>196</v>
      </c>
      <c r="B176" s="430" t="s">
        <v>189</v>
      </c>
      <c r="C176" s="431">
        <v>98.358000000000004</v>
      </c>
      <c r="D176" s="431">
        <v>8.75</v>
      </c>
      <c r="E176" s="432" t="s">
        <v>335</v>
      </c>
      <c r="F176" s="431">
        <v>9.4</v>
      </c>
      <c r="G176" s="431">
        <v>9.6208999999998994</v>
      </c>
      <c r="H176" s="432" t="s">
        <v>197</v>
      </c>
      <c r="I176" s="433">
        <v>1396992.57</v>
      </c>
      <c r="J176" s="433">
        <v>1396992.57</v>
      </c>
      <c r="K176" s="433">
        <v>1374054</v>
      </c>
      <c r="L176" s="385">
        <v>1</v>
      </c>
    </row>
    <row r="177" spans="1:12" s="383" customFormat="1" ht="15" x14ac:dyDescent="0.25">
      <c r="A177" s="384" t="s">
        <v>196</v>
      </c>
      <c r="B177" s="430" t="s">
        <v>189</v>
      </c>
      <c r="C177" s="431">
        <v>98.365899999999996</v>
      </c>
      <c r="D177" s="431">
        <v>8.75</v>
      </c>
      <c r="E177" s="432" t="s">
        <v>336</v>
      </c>
      <c r="F177" s="431">
        <v>9.4</v>
      </c>
      <c r="G177" s="431">
        <v>9.6208999999998994</v>
      </c>
      <c r="H177" s="432" t="s">
        <v>197</v>
      </c>
      <c r="I177" s="433">
        <v>3088959.73</v>
      </c>
      <c r="J177" s="433">
        <v>3088959.73</v>
      </c>
      <c r="K177" s="433">
        <v>3038482.47</v>
      </c>
      <c r="L177" s="385">
        <v>2</v>
      </c>
    </row>
    <row r="178" spans="1:12" s="383" customFormat="1" ht="15" x14ac:dyDescent="0.25">
      <c r="A178" s="384" t="s">
        <v>196</v>
      </c>
      <c r="B178" s="430" t="s">
        <v>189</v>
      </c>
      <c r="C178" s="431">
        <v>98.372100000000003</v>
      </c>
      <c r="D178" s="431">
        <v>8.75</v>
      </c>
      <c r="E178" s="432" t="s">
        <v>548</v>
      </c>
      <c r="F178" s="431">
        <v>9.4</v>
      </c>
      <c r="G178" s="431">
        <v>9.6208999999998994</v>
      </c>
      <c r="H178" s="432" t="s">
        <v>197</v>
      </c>
      <c r="I178" s="433">
        <v>281455.07</v>
      </c>
      <c r="J178" s="433">
        <v>281455.07</v>
      </c>
      <c r="K178" s="433">
        <v>276873.15999999997</v>
      </c>
      <c r="L178" s="385">
        <v>1</v>
      </c>
    </row>
    <row r="179" spans="1:12" s="383" customFormat="1" ht="15" x14ac:dyDescent="0.25">
      <c r="A179" s="384" t="s">
        <v>196</v>
      </c>
      <c r="B179" s="430" t="s">
        <v>189</v>
      </c>
      <c r="C179" s="431">
        <v>98.498699999999999</v>
      </c>
      <c r="D179" s="431">
        <v>8.75</v>
      </c>
      <c r="E179" s="432" t="s">
        <v>444</v>
      </c>
      <c r="F179" s="431">
        <v>9.35</v>
      </c>
      <c r="G179" s="431">
        <v>9.5685562500000003</v>
      </c>
      <c r="H179" s="432" t="s">
        <v>197</v>
      </c>
      <c r="I179" s="433">
        <v>1652750.74</v>
      </c>
      <c r="J179" s="433">
        <v>1652750.74</v>
      </c>
      <c r="K179" s="433">
        <v>1627938.21</v>
      </c>
      <c r="L179" s="385">
        <v>4</v>
      </c>
    </row>
    <row r="180" spans="1:12" s="383" customFormat="1" ht="15" x14ac:dyDescent="0.25">
      <c r="A180" s="384" t="s">
        <v>196</v>
      </c>
      <c r="B180" s="430" t="s">
        <v>189</v>
      </c>
      <c r="C180" s="431">
        <v>98.500699999999995</v>
      </c>
      <c r="D180" s="431">
        <v>8.75</v>
      </c>
      <c r="E180" s="432" t="s">
        <v>337</v>
      </c>
      <c r="F180" s="431">
        <v>9.35</v>
      </c>
      <c r="G180" s="431">
        <v>9.5685562500000003</v>
      </c>
      <c r="H180" s="432" t="s">
        <v>197</v>
      </c>
      <c r="I180" s="433">
        <v>5452627.75</v>
      </c>
      <c r="J180" s="433">
        <v>5452627.75</v>
      </c>
      <c r="K180" s="433">
        <v>5370875.1200000001</v>
      </c>
      <c r="L180" s="385">
        <v>8</v>
      </c>
    </row>
    <row r="181" spans="1:12" s="383" customFormat="1" ht="15" x14ac:dyDescent="0.25">
      <c r="A181" s="384" t="s">
        <v>196</v>
      </c>
      <c r="B181" s="430" t="s">
        <v>189</v>
      </c>
      <c r="C181" s="431">
        <v>98.505700000000004</v>
      </c>
      <c r="D181" s="431">
        <v>8.75</v>
      </c>
      <c r="E181" s="432" t="s">
        <v>549</v>
      </c>
      <c r="F181" s="431">
        <v>9.35</v>
      </c>
      <c r="G181" s="431">
        <v>9.5685562500000003</v>
      </c>
      <c r="H181" s="432" t="s">
        <v>197</v>
      </c>
      <c r="I181" s="433">
        <v>376199.08</v>
      </c>
      <c r="J181" s="433">
        <v>376199.08</v>
      </c>
      <c r="K181" s="433">
        <v>370577.5</v>
      </c>
      <c r="L181" s="385">
        <v>1</v>
      </c>
    </row>
    <row r="182" spans="1:12" s="383" customFormat="1" ht="15" x14ac:dyDescent="0.25">
      <c r="A182" s="384" t="s">
        <v>196</v>
      </c>
      <c r="B182" s="430" t="s">
        <v>189</v>
      </c>
      <c r="C182" s="431">
        <v>98.629400000000004</v>
      </c>
      <c r="D182" s="431">
        <v>8.75</v>
      </c>
      <c r="E182" s="432" t="s">
        <v>550</v>
      </c>
      <c r="F182" s="431">
        <v>9.3000000000000007</v>
      </c>
      <c r="G182" s="431">
        <v>9.5162250000000004</v>
      </c>
      <c r="H182" s="432" t="s">
        <v>197</v>
      </c>
      <c r="I182" s="433">
        <v>126491.5</v>
      </c>
      <c r="J182" s="433">
        <v>126491.5</v>
      </c>
      <c r="K182" s="433">
        <v>124757.83</v>
      </c>
      <c r="L182" s="385">
        <v>1</v>
      </c>
    </row>
    <row r="183" spans="1:12" s="383" customFormat="1" ht="15" x14ac:dyDescent="0.25">
      <c r="A183" s="384" t="s">
        <v>196</v>
      </c>
      <c r="B183" s="430" t="s">
        <v>189</v>
      </c>
      <c r="C183" s="431">
        <v>98.630399999999995</v>
      </c>
      <c r="D183" s="431">
        <v>8.75</v>
      </c>
      <c r="E183" s="432" t="s">
        <v>425</v>
      </c>
      <c r="F183" s="431">
        <v>9.3000000000000007</v>
      </c>
      <c r="G183" s="431">
        <v>9.5162250000000004</v>
      </c>
      <c r="H183" s="432" t="s">
        <v>197</v>
      </c>
      <c r="I183" s="433">
        <v>250000</v>
      </c>
      <c r="J183" s="433">
        <v>250000</v>
      </c>
      <c r="K183" s="433">
        <v>246575.89</v>
      </c>
      <c r="L183" s="385">
        <v>1</v>
      </c>
    </row>
    <row r="184" spans="1:12" s="383" customFormat="1" ht="15" x14ac:dyDescent="0.25">
      <c r="A184" s="384" t="s">
        <v>196</v>
      </c>
      <c r="B184" s="430" t="s">
        <v>189</v>
      </c>
      <c r="C184" s="431">
        <v>98.660799999999995</v>
      </c>
      <c r="D184" s="431">
        <v>4.9000000000000004</v>
      </c>
      <c r="E184" s="432" t="s">
        <v>465</v>
      </c>
      <c r="F184" s="431">
        <v>6.5</v>
      </c>
      <c r="G184" s="431">
        <v>6.6056249999999004</v>
      </c>
      <c r="H184" s="432" t="s">
        <v>197</v>
      </c>
      <c r="I184" s="433">
        <v>86769.42</v>
      </c>
      <c r="J184" s="433">
        <v>86769.42</v>
      </c>
      <c r="K184" s="433">
        <v>85607.45</v>
      </c>
      <c r="L184" s="385">
        <v>1</v>
      </c>
    </row>
    <row r="185" spans="1:12" s="383" customFormat="1" ht="15" x14ac:dyDescent="0.25">
      <c r="A185" s="384" t="s">
        <v>196</v>
      </c>
      <c r="B185" s="430" t="s">
        <v>189</v>
      </c>
      <c r="C185" s="431">
        <v>98.681100000000001</v>
      </c>
      <c r="D185" s="431">
        <v>4.9000000000000004</v>
      </c>
      <c r="E185" s="432" t="s">
        <v>551</v>
      </c>
      <c r="F185" s="431">
        <v>6.5</v>
      </c>
      <c r="G185" s="431">
        <v>6.6056249999999004</v>
      </c>
      <c r="H185" s="432" t="s">
        <v>197</v>
      </c>
      <c r="I185" s="433">
        <v>100567.98</v>
      </c>
      <c r="J185" s="433">
        <v>100567.98</v>
      </c>
      <c r="K185" s="433">
        <v>99241.54</v>
      </c>
      <c r="L185" s="385">
        <v>1</v>
      </c>
    </row>
    <row r="186" spans="1:12" s="383" customFormat="1" ht="15" x14ac:dyDescent="0.25">
      <c r="A186" s="384" t="s">
        <v>196</v>
      </c>
      <c r="B186" s="430" t="s">
        <v>189</v>
      </c>
      <c r="C186" s="431">
        <v>98.7196</v>
      </c>
      <c r="D186" s="431">
        <v>4.9000000000000004</v>
      </c>
      <c r="E186" s="432" t="s">
        <v>552</v>
      </c>
      <c r="F186" s="431">
        <v>6.375</v>
      </c>
      <c r="G186" s="431">
        <v>6.4766015625</v>
      </c>
      <c r="H186" s="432" t="s">
        <v>197</v>
      </c>
      <c r="I186" s="433">
        <v>109426.68</v>
      </c>
      <c r="J186" s="433">
        <v>109426.68</v>
      </c>
      <c r="K186" s="433">
        <v>108025.61</v>
      </c>
      <c r="L186" s="385">
        <v>1</v>
      </c>
    </row>
    <row r="187" spans="1:12" s="383" customFormat="1" ht="15" x14ac:dyDescent="0.25">
      <c r="A187" s="384" t="s">
        <v>196</v>
      </c>
      <c r="B187" s="430" t="s">
        <v>189</v>
      </c>
      <c r="C187" s="431">
        <v>98.736900000000006</v>
      </c>
      <c r="D187" s="431">
        <v>4.9000000000000004</v>
      </c>
      <c r="E187" s="432" t="s">
        <v>214</v>
      </c>
      <c r="F187" s="431">
        <v>6.25</v>
      </c>
      <c r="G187" s="431">
        <v>6.34765625</v>
      </c>
      <c r="H187" s="432" t="s">
        <v>197</v>
      </c>
      <c r="I187" s="433">
        <v>217447.53</v>
      </c>
      <c r="J187" s="433">
        <v>217447.53</v>
      </c>
      <c r="K187" s="433">
        <v>214701.05</v>
      </c>
      <c r="L187" s="385">
        <v>1</v>
      </c>
    </row>
    <row r="188" spans="1:12" s="383" customFormat="1" ht="15" x14ac:dyDescent="0.25">
      <c r="A188" s="384" t="s">
        <v>196</v>
      </c>
      <c r="B188" s="430" t="s">
        <v>189</v>
      </c>
      <c r="C188" s="431">
        <v>98.741100000000003</v>
      </c>
      <c r="D188" s="431">
        <v>8.75</v>
      </c>
      <c r="E188" s="432" t="s">
        <v>548</v>
      </c>
      <c r="F188" s="431">
        <v>9.25</v>
      </c>
      <c r="G188" s="431">
        <v>9.4639062499998996</v>
      </c>
      <c r="H188" s="432" t="s">
        <v>197</v>
      </c>
      <c r="I188" s="433">
        <v>64948.33</v>
      </c>
      <c r="J188" s="433">
        <v>64948.33</v>
      </c>
      <c r="K188" s="433">
        <v>64130.66</v>
      </c>
      <c r="L188" s="385">
        <v>1</v>
      </c>
    </row>
    <row r="189" spans="1:12" s="383" customFormat="1" ht="15" x14ac:dyDescent="0.25">
      <c r="A189" s="384" t="s">
        <v>196</v>
      </c>
      <c r="B189" s="430" t="s">
        <v>189</v>
      </c>
      <c r="C189" s="431">
        <v>98.741799999999998</v>
      </c>
      <c r="D189" s="431">
        <v>8.75</v>
      </c>
      <c r="E189" s="432" t="s">
        <v>553</v>
      </c>
      <c r="F189" s="431">
        <v>9.25</v>
      </c>
      <c r="G189" s="431">
        <v>9.4639062499998996</v>
      </c>
      <c r="H189" s="432" t="s">
        <v>197</v>
      </c>
      <c r="I189" s="433">
        <v>200000</v>
      </c>
      <c r="J189" s="433">
        <v>200000</v>
      </c>
      <c r="K189" s="433">
        <v>197483.6</v>
      </c>
      <c r="L189" s="385">
        <v>2</v>
      </c>
    </row>
    <row r="190" spans="1:12" s="383" customFormat="1" ht="15" x14ac:dyDescent="0.25">
      <c r="A190" s="384" t="s">
        <v>196</v>
      </c>
      <c r="B190" s="430" t="s">
        <v>189</v>
      </c>
      <c r="C190" s="431">
        <v>98.745599999999996</v>
      </c>
      <c r="D190" s="431">
        <v>8.75</v>
      </c>
      <c r="E190" s="432" t="s">
        <v>337</v>
      </c>
      <c r="F190" s="431">
        <v>9.25</v>
      </c>
      <c r="G190" s="431">
        <v>9.4639062499998996</v>
      </c>
      <c r="H190" s="432" t="s">
        <v>197</v>
      </c>
      <c r="I190" s="433">
        <v>362888.38</v>
      </c>
      <c r="J190" s="433">
        <v>362888.38</v>
      </c>
      <c r="K190" s="433">
        <v>358336.47</v>
      </c>
      <c r="L190" s="385">
        <v>2</v>
      </c>
    </row>
    <row r="191" spans="1:12" s="383" customFormat="1" ht="15" x14ac:dyDescent="0.25">
      <c r="A191" s="384" t="s">
        <v>196</v>
      </c>
      <c r="B191" s="430" t="s">
        <v>189</v>
      </c>
      <c r="C191" s="431">
        <v>98.751300000000001</v>
      </c>
      <c r="D191" s="431">
        <v>8.75</v>
      </c>
      <c r="E191" s="432" t="s">
        <v>550</v>
      </c>
      <c r="F191" s="431">
        <v>9.25</v>
      </c>
      <c r="G191" s="431">
        <v>9.4639062499998996</v>
      </c>
      <c r="H191" s="432" t="s">
        <v>197</v>
      </c>
      <c r="I191" s="433">
        <v>140000</v>
      </c>
      <c r="J191" s="433">
        <v>140000</v>
      </c>
      <c r="K191" s="433">
        <v>138251.79999999999</v>
      </c>
      <c r="L191" s="385">
        <v>1</v>
      </c>
    </row>
    <row r="192" spans="1:12" s="383" customFormat="1" ht="15" x14ac:dyDescent="0.25">
      <c r="A192" s="384" t="s">
        <v>196</v>
      </c>
      <c r="B192" s="430" t="s">
        <v>189</v>
      </c>
      <c r="C192" s="431">
        <v>98.752099999999999</v>
      </c>
      <c r="D192" s="431">
        <v>8.75</v>
      </c>
      <c r="E192" s="432" t="s">
        <v>425</v>
      </c>
      <c r="F192" s="431">
        <v>9.25</v>
      </c>
      <c r="G192" s="431">
        <v>9.4639062499998996</v>
      </c>
      <c r="H192" s="432" t="s">
        <v>197</v>
      </c>
      <c r="I192" s="433">
        <v>140000</v>
      </c>
      <c r="J192" s="433">
        <v>140000</v>
      </c>
      <c r="K192" s="433">
        <v>138252.97</v>
      </c>
      <c r="L192" s="385">
        <v>1</v>
      </c>
    </row>
    <row r="193" spans="1:12" s="383" customFormat="1" ht="15" x14ac:dyDescent="0.25">
      <c r="A193" s="384" t="s">
        <v>196</v>
      </c>
      <c r="B193" s="430" t="s">
        <v>189</v>
      </c>
      <c r="C193" s="431">
        <v>98.753</v>
      </c>
      <c r="D193" s="431">
        <v>8.75</v>
      </c>
      <c r="E193" s="432" t="s">
        <v>261</v>
      </c>
      <c r="F193" s="431">
        <v>9.25</v>
      </c>
      <c r="G193" s="431">
        <v>9.4639062499998996</v>
      </c>
      <c r="H193" s="432" t="s">
        <v>197</v>
      </c>
      <c r="I193" s="433">
        <v>29529.09</v>
      </c>
      <c r="J193" s="433">
        <v>29529.09</v>
      </c>
      <c r="K193" s="433">
        <v>29160.85</v>
      </c>
      <c r="L193" s="385">
        <v>1</v>
      </c>
    </row>
    <row r="194" spans="1:12" s="383" customFormat="1" ht="15" x14ac:dyDescent="0.25">
      <c r="A194" s="384" t="s">
        <v>196</v>
      </c>
      <c r="B194" s="430" t="s">
        <v>189</v>
      </c>
      <c r="C194" s="431">
        <v>98.807000000000002</v>
      </c>
      <c r="D194" s="431">
        <v>8.75</v>
      </c>
      <c r="E194" s="432" t="s">
        <v>337</v>
      </c>
      <c r="F194" s="431">
        <v>9.2249999999999996</v>
      </c>
      <c r="G194" s="431">
        <v>9.4377515624998995</v>
      </c>
      <c r="H194" s="432" t="s">
        <v>197</v>
      </c>
      <c r="I194" s="433">
        <v>439965.47</v>
      </c>
      <c r="J194" s="433">
        <v>439965.47</v>
      </c>
      <c r="K194" s="433">
        <v>434716.71</v>
      </c>
      <c r="L194" s="385">
        <v>1</v>
      </c>
    </row>
    <row r="195" spans="1:12" s="383" customFormat="1" ht="15" x14ac:dyDescent="0.25">
      <c r="A195" s="384" t="s">
        <v>196</v>
      </c>
      <c r="B195" s="430" t="s">
        <v>189</v>
      </c>
      <c r="C195" s="431">
        <v>98.807699999999997</v>
      </c>
      <c r="D195" s="431">
        <v>8.75</v>
      </c>
      <c r="E195" s="432" t="s">
        <v>535</v>
      </c>
      <c r="F195" s="431">
        <v>9.2249999999999996</v>
      </c>
      <c r="G195" s="431">
        <v>9.4377515624998995</v>
      </c>
      <c r="H195" s="432" t="s">
        <v>197</v>
      </c>
      <c r="I195" s="433">
        <v>1226262.23</v>
      </c>
      <c r="J195" s="433">
        <v>1226262.23</v>
      </c>
      <c r="K195" s="433">
        <v>1211642.03</v>
      </c>
      <c r="L195" s="385">
        <v>2</v>
      </c>
    </row>
    <row r="196" spans="1:12" s="383" customFormat="1" ht="15" x14ac:dyDescent="0.25">
      <c r="A196" s="384" t="s">
        <v>196</v>
      </c>
      <c r="B196" s="430" t="s">
        <v>189</v>
      </c>
      <c r="C196" s="431">
        <v>98.811499999999995</v>
      </c>
      <c r="D196" s="431">
        <v>8.75</v>
      </c>
      <c r="E196" s="432" t="s">
        <v>554</v>
      </c>
      <c r="F196" s="431">
        <v>9.2249999999999996</v>
      </c>
      <c r="G196" s="431">
        <v>9.4377515624998995</v>
      </c>
      <c r="H196" s="432" t="s">
        <v>197</v>
      </c>
      <c r="I196" s="433">
        <v>323340.84000000003</v>
      </c>
      <c r="J196" s="433">
        <v>323340.84000000003</v>
      </c>
      <c r="K196" s="433">
        <v>319498</v>
      </c>
      <c r="L196" s="385">
        <v>1</v>
      </c>
    </row>
    <row r="197" spans="1:12" s="383" customFormat="1" ht="15" x14ac:dyDescent="0.25">
      <c r="A197" s="384" t="s">
        <v>196</v>
      </c>
      <c r="B197" s="430" t="s">
        <v>189</v>
      </c>
      <c r="C197" s="431">
        <v>98.813299999999998</v>
      </c>
      <c r="D197" s="431">
        <v>4.9000000000000004</v>
      </c>
      <c r="E197" s="432" t="s">
        <v>555</v>
      </c>
      <c r="F197" s="431">
        <v>6.25</v>
      </c>
      <c r="G197" s="431">
        <v>6.34765625</v>
      </c>
      <c r="H197" s="432" t="s">
        <v>197</v>
      </c>
      <c r="I197" s="433">
        <v>2000000</v>
      </c>
      <c r="J197" s="433">
        <v>2000000</v>
      </c>
      <c r="K197" s="433">
        <v>1976266.24</v>
      </c>
      <c r="L197" s="385">
        <v>1</v>
      </c>
    </row>
    <row r="198" spans="1:12" s="383" customFormat="1" ht="15" x14ac:dyDescent="0.25">
      <c r="A198" s="384" t="s">
        <v>196</v>
      </c>
      <c r="B198" s="430" t="s">
        <v>189</v>
      </c>
      <c r="C198" s="431">
        <v>98.823400000000007</v>
      </c>
      <c r="D198" s="431">
        <v>4.9000000000000004</v>
      </c>
      <c r="E198" s="432" t="s">
        <v>360</v>
      </c>
      <c r="F198" s="431">
        <v>6.25</v>
      </c>
      <c r="G198" s="431">
        <v>6.34765625</v>
      </c>
      <c r="H198" s="432" t="s">
        <v>197</v>
      </c>
      <c r="I198" s="433">
        <v>867792.8</v>
      </c>
      <c r="J198" s="433">
        <v>867792.8</v>
      </c>
      <c r="K198" s="433">
        <v>857582.22</v>
      </c>
      <c r="L198" s="385">
        <v>1</v>
      </c>
    </row>
    <row r="199" spans="1:12" s="383" customFormat="1" ht="15" x14ac:dyDescent="0.25">
      <c r="A199" s="384" t="s">
        <v>196</v>
      </c>
      <c r="B199" s="430" t="s">
        <v>189</v>
      </c>
      <c r="C199" s="431">
        <v>98.826700000000002</v>
      </c>
      <c r="D199" s="431">
        <v>4.9000000000000004</v>
      </c>
      <c r="E199" s="432" t="s">
        <v>552</v>
      </c>
      <c r="F199" s="431">
        <v>6.25</v>
      </c>
      <c r="G199" s="431">
        <v>6.34765625</v>
      </c>
      <c r="H199" s="432" t="s">
        <v>197</v>
      </c>
      <c r="I199" s="433">
        <v>88076.74</v>
      </c>
      <c r="J199" s="433">
        <v>88076.74</v>
      </c>
      <c r="K199" s="433">
        <v>87043.38</v>
      </c>
      <c r="L199" s="385">
        <v>1</v>
      </c>
    </row>
    <row r="200" spans="1:12" s="383" customFormat="1" ht="15" x14ac:dyDescent="0.25">
      <c r="A200" s="384" t="s">
        <v>196</v>
      </c>
      <c r="B200" s="430" t="s">
        <v>189</v>
      </c>
      <c r="C200" s="431">
        <v>98.850399999999993</v>
      </c>
      <c r="D200" s="431">
        <v>4.9000000000000004</v>
      </c>
      <c r="E200" s="432" t="s">
        <v>342</v>
      </c>
      <c r="F200" s="431">
        <v>6.25</v>
      </c>
      <c r="G200" s="431">
        <v>6.34765625</v>
      </c>
      <c r="H200" s="432" t="s">
        <v>197</v>
      </c>
      <c r="I200" s="433">
        <v>1652750.74</v>
      </c>
      <c r="J200" s="433">
        <v>1652750.74</v>
      </c>
      <c r="K200" s="433">
        <v>1633750.32</v>
      </c>
      <c r="L200" s="385">
        <v>4</v>
      </c>
    </row>
    <row r="201" spans="1:12" s="383" customFormat="1" ht="15" x14ac:dyDescent="0.25">
      <c r="A201" s="384" t="s">
        <v>196</v>
      </c>
      <c r="B201" s="430" t="s">
        <v>189</v>
      </c>
      <c r="C201" s="431">
        <v>98.8673</v>
      </c>
      <c r="D201" s="431">
        <v>4.9000000000000004</v>
      </c>
      <c r="E201" s="432" t="s">
        <v>465</v>
      </c>
      <c r="F201" s="431">
        <v>6.25</v>
      </c>
      <c r="G201" s="431">
        <v>6.34765625</v>
      </c>
      <c r="H201" s="432" t="s">
        <v>197</v>
      </c>
      <c r="I201" s="433">
        <v>439799.16</v>
      </c>
      <c r="J201" s="433">
        <v>439799.16</v>
      </c>
      <c r="K201" s="433">
        <v>434817.73</v>
      </c>
      <c r="L201" s="385">
        <v>1</v>
      </c>
    </row>
    <row r="202" spans="1:12" s="383" customFormat="1" ht="15" x14ac:dyDescent="0.25">
      <c r="A202" s="384" t="s">
        <v>196</v>
      </c>
      <c r="B202" s="430" t="s">
        <v>189</v>
      </c>
      <c r="C202" s="431">
        <v>98.884399999999999</v>
      </c>
      <c r="D202" s="431">
        <v>4.9000000000000004</v>
      </c>
      <c r="E202" s="432" t="s">
        <v>551</v>
      </c>
      <c r="F202" s="431">
        <v>6.25</v>
      </c>
      <c r="G202" s="431">
        <v>6.34765625</v>
      </c>
      <c r="H202" s="432" t="s">
        <v>197</v>
      </c>
      <c r="I202" s="433">
        <v>1129261.0900000001</v>
      </c>
      <c r="J202" s="433">
        <v>1129261.0900000001</v>
      </c>
      <c r="K202" s="433">
        <v>1116662.78</v>
      </c>
      <c r="L202" s="385">
        <v>5</v>
      </c>
    </row>
    <row r="203" spans="1:12" s="383" customFormat="1" ht="15" x14ac:dyDescent="0.25">
      <c r="A203" s="384" t="s">
        <v>196</v>
      </c>
      <c r="B203" s="430" t="s">
        <v>189</v>
      </c>
      <c r="C203" s="431">
        <v>98.887799999999999</v>
      </c>
      <c r="D203" s="431">
        <v>4.9000000000000004</v>
      </c>
      <c r="E203" s="432" t="s">
        <v>344</v>
      </c>
      <c r="F203" s="431">
        <v>6.25</v>
      </c>
      <c r="G203" s="431">
        <v>6.34765625</v>
      </c>
      <c r="H203" s="432" t="s">
        <v>197</v>
      </c>
      <c r="I203" s="433">
        <v>2000000</v>
      </c>
      <c r="J203" s="433">
        <v>2000000</v>
      </c>
      <c r="K203" s="433">
        <v>1977755.84</v>
      </c>
      <c r="L203" s="385">
        <v>1</v>
      </c>
    </row>
    <row r="204" spans="1:12" s="383" customFormat="1" ht="15" x14ac:dyDescent="0.25">
      <c r="A204" s="384" t="s">
        <v>196</v>
      </c>
      <c r="B204" s="430" t="s">
        <v>189</v>
      </c>
      <c r="C204" s="431">
        <v>98.898099999999999</v>
      </c>
      <c r="D204" s="431">
        <v>4.9000000000000004</v>
      </c>
      <c r="E204" s="432" t="s">
        <v>556</v>
      </c>
      <c r="F204" s="431">
        <v>6.25</v>
      </c>
      <c r="G204" s="431">
        <v>6.34765625</v>
      </c>
      <c r="H204" s="432" t="s">
        <v>197</v>
      </c>
      <c r="I204" s="433">
        <v>1533868.62</v>
      </c>
      <c r="J204" s="433">
        <v>1533868.62</v>
      </c>
      <c r="K204" s="433">
        <v>1516966.27</v>
      </c>
      <c r="L204" s="385">
        <v>2</v>
      </c>
    </row>
    <row r="205" spans="1:12" s="383" customFormat="1" ht="15" x14ac:dyDescent="0.25">
      <c r="A205" s="384" t="s">
        <v>196</v>
      </c>
      <c r="B205" s="430" t="s">
        <v>189</v>
      </c>
      <c r="C205" s="431">
        <v>98.991399999999999</v>
      </c>
      <c r="D205" s="431">
        <v>8.75</v>
      </c>
      <c r="E205" s="432" t="s">
        <v>337</v>
      </c>
      <c r="F205" s="431">
        <v>9.15</v>
      </c>
      <c r="G205" s="431">
        <v>9.3593062499999</v>
      </c>
      <c r="H205" s="432" t="s">
        <v>197</v>
      </c>
      <c r="I205" s="433">
        <v>527013</v>
      </c>
      <c r="J205" s="433">
        <v>527013</v>
      </c>
      <c r="K205" s="433">
        <v>521697.42</v>
      </c>
      <c r="L205" s="385">
        <v>1</v>
      </c>
    </row>
    <row r="206" spans="1:12" s="383" customFormat="1" ht="15" x14ac:dyDescent="0.25">
      <c r="A206" s="384" t="s">
        <v>196</v>
      </c>
      <c r="B206" s="430" t="s">
        <v>189</v>
      </c>
      <c r="C206" s="431">
        <v>99.036100000000005</v>
      </c>
      <c r="D206" s="431">
        <v>4.9000000000000004</v>
      </c>
      <c r="E206" s="432" t="s">
        <v>456</v>
      </c>
      <c r="F206" s="431">
        <v>6</v>
      </c>
      <c r="G206" s="431">
        <v>6.0899999999999004</v>
      </c>
      <c r="H206" s="432" t="s">
        <v>197</v>
      </c>
      <c r="I206" s="433">
        <v>869940</v>
      </c>
      <c r="J206" s="433">
        <v>869940</v>
      </c>
      <c r="K206" s="433">
        <v>861554.55</v>
      </c>
      <c r="L206" s="385">
        <v>2</v>
      </c>
    </row>
    <row r="207" spans="1:12" s="383" customFormat="1" ht="15" x14ac:dyDescent="0.25">
      <c r="A207" s="384" t="s">
        <v>196</v>
      </c>
      <c r="B207" s="430" t="s">
        <v>189</v>
      </c>
      <c r="C207" s="431">
        <v>99.060699999999997</v>
      </c>
      <c r="D207" s="431">
        <v>4.9000000000000004</v>
      </c>
      <c r="E207" s="432" t="s">
        <v>342</v>
      </c>
      <c r="F207" s="431">
        <v>6</v>
      </c>
      <c r="G207" s="431">
        <v>6.0899999999999004</v>
      </c>
      <c r="H207" s="432" t="s">
        <v>197</v>
      </c>
      <c r="I207" s="433">
        <v>66938.539999999994</v>
      </c>
      <c r="J207" s="433">
        <v>66938.539999999994</v>
      </c>
      <c r="K207" s="433">
        <v>66309.81</v>
      </c>
      <c r="L207" s="385">
        <v>1</v>
      </c>
    </row>
    <row r="208" spans="1:12" s="383" customFormat="1" ht="15" x14ac:dyDescent="0.25">
      <c r="A208" s="384" t="s">
        <v>196</v>
      </c>
      <c r="B208" s="430" t="s">
        <v>189</v>
      </c>
      <c r="C208" s="431">
        <v>99.093900000000005</v>
      </c>
      <c r="D208" s="431">
        <v>4.9000000000000004</v>
      </c>
      <c r="E208" s="432" t="s">
        <v>467</v>
      </c>
      <c r="F208" s="431">
        <v>6</v>
      </c>
      <c r="G208" s="431">
        <v>6.0899999999999004</v>
      </c>
      <c r="H208" s="432" t="s">
        <v>197</v>
      </c>
      <c r="I208" s="433">
        <v>573266.53</v>
      </c>
      <c r="J208" s="433">
        <v>573266.53</v>
      </c>
      <c r="K208" s="433">
        <v>568072.31000000006</v>
      </c>
      <c r="L208" s="385">
        <v>1</v>
      </c>
    </row>
    <row r="209" spans="1:12" s="383" customFormat="1" ht="15" x14ac:dyDescent="0.25">
      <c r="A209" s="384" t="s">
        <v>196</v>
      </c>
      <c r="B209" s="430" t="s">
        <v>189</v>
      </c>
      <c r="C209" s="431">
        <v>99.096699999999998</v>
      </c>
      <c r="D209" s="431">
        <v>4.9000000000000004</v>
      </c>
      <c r="E209" s="432" t="s">
        <v>398</v>
      </c>
      <c r="F209" s="431">
        <v>6</v>
      </c>
      <c r="G209" s="431">
        <v>6.0899999999999004</v>
      </c>
      <c r="H209" s="432" t="s">
        <v>197</v>
      </c>
      <c r="I209" s="433">
        <v>258808.16</v>
      </c>
      <c r="J209" s="433">
        <v>258808.16</v>
      </c>
      <c r="K209" s="433">
        <v>256470.37</v>
      </c>
      <c r="L209" s="385">
        <v>1</v>
      </c>
    </row>
    <row r="210" spans="1:12" s="383" customFormat="1" ht="15" x14ac:dyDescent="0.25">
      <c r="A210" s="384" t="s">
        <v>196</v>
      </c>
      <c r="B210" s="430" t="s">
        <v>189</v>
      </c>
      <c r="C210" s="431">
        <v>99.109499999999997</v>
      </c>
      <c r="D210" s="431">
        <v>4.9000000000000004</v>
      </c>
      <c r="E210" s="432" t="s">
        <v>544</v>
      </c>
      <c r="F210" s="431">
        <v>5.93</v>
      </c>
      <c r="G210" s="431">
        <v>6.0179122499998998</v>
      </c>
      <c r="H210" s="432" t="s">
        <v>197</v>
      </c>
      <c r="I210" s="433">
        <v>502033.86</v>
      </c>
      <c r="J210" s="433">
        <v>502033.86</v>
      </c>
      <c r="K210" s="433">
        <v>497563.2</v>
      </c>
      <c r="L210" s="385">
        <v>1</v>
      </c>
    </row>
    <row r="211" spans="1:12" s="383" customFormat="1" ht="15" x14ac:dyDescent="0.25">
      <c r="A211" s="384" t="s">
        <v>196</v>
      </c>
      <c r="B211" s="430" t="s">
        <v>189</v>
      </c>
      <c r="C211" s="431">
        <v>99.980199999999996</v>
      </c>
      <c r="D211" s="431">
        <v>9.25</v>
      </c>
      <c r="E211" s="432" t="s">
        <v>539</v>
      </c>
      <c r="F211" s="431">
        <v>9.25</v>
      </c>
      <c r="G211" s="431">
        <v>9.4639062499998996</v>
      </c>
      <c r="H211" s="432" t="s">
        <v>197</v>
      </c>
      <c r="I211" s="433">
        <v>2160782.0099999998</v>
      </c>
      <c r="J211" s="433">
        <v>2160782.0099999998</v>
      </c>
      <c r="K211" s="433">
        <v>2160353.7999999998</v>
      </c>
      <c r="L211" s="385">
        <v>6</v>
      </c>
    </row>
    <row r="212" spans="1:12" s="383" customFormat="1" ht="15" x14ac:dyDescent="0.25">
      <c r="A212" s="384" t="s">
        <v>196</v>
      </c>
      <c r="B212" s="430" t="s">
        <v>189</v>
      </c>
      <c r="C212" s="431">
        <v>99.980800000000002</v>
      </c>
      <c r="D212" s="431">
        <v>8.75</v>
      </c>
      <c r="E212" s="432" t="s">
        <v>549</v>
      </c>
      <c r="F212" s="431">
        <v>8.75</v>
      </c>
      <c r="G212" s="431">
        <v>8.9414062499999005</v>
      </c>
      <c r="H212" s="432" t="s">
        <v>197</v>
      </c>
      <c r="I212" s="433">
        <v>323340.84000000003</v>
      </c>
      <c r="J212" s="433">
        <v>323340.84000000003</v>
      </c>
      <c r="K212" s="433">
        <v>323278.81</v>
      </c>
      <c r="L212" s="385">
        <v>1</v>
      </c>
    </row>
    <row r="213" spans="1:12" s="383" customFormat="1" ht="15" x14ac:dyDescent="0.25">
      <c r="A213" s="384" t="s">
        <v>196</v>
      </c>
      <c r="B213" s="430" t="s">
        <v>189</v>
      </c>
      <c r="C213" s="431">
        <v>99.981700000000004</v>
      </c>
      <c r="D213" s="431">
        <v>8.75</v>
      </c>
      <c r="E213" s="432" t="s">
        <v>535</v>
      </c>
      <c r="F213" s="431">
        <v>8.75</v>
      </c>
      <c r="G213" s="431">
        <v>8.9414062499999005</v>
      </c>
      <c r="H213" s="432" t="s">
        <v>197</v>
      </c>
      <c r="I213" s="433">
        <v>634418.61</v>
      </c>
      <c r="J213" s="433">
        <v>634418.61</v>
      </c>
      <c r="K213" s="433">
        <v>634302.79</v>
      </c>
      <c r="L213" s="385">
        <v>1</v>
      </c>
    </row>
    <row r="214" spans="1:12" s="383" customFormat="1" ht="15" x14ac:dyDescent="0.25">
      <c r="A214" s="384" t="s">
        <v>196</v>
      </c>
      <c r="B214" s="430" t="s">
        <v>189</v>
      </c>
      <c r="C214" s="431">
        <v>99.981999999999999</v>
      </c>
      <c r="D214" s="431">
        <v>8.75</v>
      </c>
      <c r="E214" s="432" t="s">
        <v>337</v>
      </c>
      <c r="F214" s="431">
        <v>8.75</v>
      </c>
      <c r="G214" s="431">
        <v>8.9414062499999005</v>
      </c>
      <c r="H214" s="432" t="s">
        <v>197</v>
      </c>
      <c r="I214" s="433">
        <v>1226262.23</v>
      </c>
      <c r="J214" s="433">
        <v>1226262.23</v>
      </c>
      <c r="K214" s="433">
        <v>1226041.3799999999</v>
      </c>
      <c r="L214" s="385">
        <v>2</v>
      </c>
    </row>
    <row r="215" spans="1:12" s="383" customFormat="1" ht="15" x14ac:dyDescent="0.25">
      <c r="A215" s="384" t="s">
        <v>196</v>
      </c>
      <c r="B215" s="430" t="s">
        <v>189</v>
      </c>
      <c r="C215" s="431">
        <v>99.982200000000006</v>
      </c>
      <c r="D215" s="431">
        <v>8.75</v>
      </c>
      <c r="E215" s="432" t="s">
        <v>279</v>
      </c>
      <c r="F215" s="431">
        <v>8.75</v>
      </c>
      <c r="G215" s="431">
        <v>8.9414062499999005</v>
      </c>
      <c r="H215" s="432" t="s">
        <v>197</v>
      </c>
      <c r="I215" s="433">
        <v>13984795.18</v>
      </c>
      <c r="J215" s="433">
        <v>13984795.18</v>
      </c>
      <c r="K215" s="433">
        <v>13982311.82</v>
      </c>
      <c r="L215" s="385">
        <v>22</v>
      </c>
    </row>
    <row r="216" spans="1:12" s="383" customFormat="1" ht="15" x14ac:dyDescent="0.25">
      <c r="A216" s="384" t="s">
        <v>196</v>
      </c>
      <c r="B216" s="430" t="s">
        <v>189</v>
      </c>
      <c r="C216" s="431">
        <v>99.984099999999998</v>
      </c>
      <c r="D216" s="431">
        <v>9.25</v>
      </c>
      <c r="E216" s="432" t="s">
        <v>536</v>
      </c>
      <c r="F216" s="431">
        <v>9.25</v>
      </c>
      <c r="G216" s="431">
        <v>9.4639062499998996</v>
      </c>
      <c r="H216" s="432" t="s">
        <v>197</v>
      </c>
      <c r="I216" s="433">
        <v>2948354.38</v>
      </c>
      <c r="J216" s="433">
        <v>2948354.38</v>
      </c>
      <c r="K216" s="433">
        <v>2947884.32</v>
      </c>
      <c r="L216" s="385">
        <v>1</v>
      </c>
    </row>
    <row r="217" spans="1:12" s="383" customFormat="1" ht="15" x14ac:dyDescent="0.25">
      <c r="A217" s="384" t="s">
        <v>196</v>
      </c>
      <c r="B217" s="430" t="s">
        <v>189</v>
      </c>
      <c r="C217" s="431">
        <v>99.985399999999998</v>
      </c>
      <c r="D217" s="431">
        <v>8.75</v>
      </c>
      <c r="E217" s="432" t="s">
        <v>336</v>
      </c>
      <c r="F217" s="431">
        <v>8.75</v>
      </c>
      <c r="G217" s="431">
        <v>8.9414062499999005</v>
      </c>
      <c r="H217" s="432" t="s">
        <v>197</v>
      </c>
      <c r="I217" s="433">
        <v>2942990.54</v>
      </c>
      <c r="J217" s="433">
        <v>2942990.54</v>
      </c>
      <c r="K217" s="433">
        <v>2942560.64</v>
      </c>
      <c r="L217" s="385">
        <v>2</v>
      </c>
    </row>
    <row r="218" spans="1:12" s="383" customFormat="1" ht="15" x14ac:dyDescent="0.25">
      <c r="A218" s="384" t="s">
        <v>196</v>
      </c>
      <c r="B218" s="430" t="s">
        <v>189</v>
      </c>
      <c r="C218" s="431">
        <v>99.985699999999994</v>
      </c>
      <c r="D218" s="431">
        <v>8.75</v>
      </c>
      <c r="E218" s="432" t="s">
        <v>557</v>
      </c>
      <c r="F218" s="431">
        <v>8.75</v>
      </c>
      <c r="G218" s="431">
        <v>8.9414062499999005</v>
      </c>
      <c r="H218" s="432" t="s">
        <v>197</v>
      </c>
      <c r="I218" s="433">
        <v>9827050.3599999994</v>
      </c>
      <c r="J218" s="433">
        <v>9827050.3599999994</v>
      </c>
      <c r="K218" s="433">
        <v>9825646.3800000008</v>
      </c>
      <c r="L218" s="385">
        <v>2</v>
      </c>
    </row>
    <row r="219" spans="1:12" s="383" customFormat="1" ht="15" x14ac:dyDescent="0.25">
      <c r="A219" s="384" t="s">
        <v>196</v>
      </c>
      <c r="B219" s="430" t="s">
        <v>189</v>
      </c>
      <c r="C219" s="431">
        <v>99.988100000000003</v>
      </c>
      <c r="D219" s="431">
        <v>8.75</v>
      </c>
      <c r="E219" s="432" t="s">
        <v>335</v>
      </c>
      <c r="F219" s="431">
        <v>8.75</v>
      </c>
      <c r="G219" s="431">
        <v>8.9414062499999005</v>
      </c>
      <c r="H219" s="432" t="s">
        <v>197</v>
      </c>
      <c r="I219" s="433">
        <v>87476.01</v>
      </c>
      <c r="J219" s="433">
        <v>87476.01</v>
      </c>
      <c r="K219" s="433">
        <v>87465.61</v>
      </c>
      <c r="L219" s="385">
        <v>2</v>
      </c>
    </row>
    <row r="220" spans="1:12" s="383" customFormat="1" ht="15.6" x14ac:dyDescent="0.3">
      <c r="A220" s="386" t="s">
        <v>195</v>
      </c>
      <c r="B220" s="434" t="s">
        <v>195</v>
      </c>
      <c r="C220" s="435" t="s">
        <v>195</v>
      </c>
      <c r="D220" s="435" t="s">
        <v>195</v>
      </c>
      <c r="E220" s="436" t="s">
        <v>195</v>
      </c>
      <c r="F220" s="435" t="s">
        <v>195</v>
      </c>
      <c r="G220" s="435" t="s">
        <v>195</v>
      </c>
      <c r="H220" s="436" t="s">
        <v>195</v>
      </c>
      <c r="I220" s="437">
        <v>71079534.659999996</v>
      </c>
      <c r="J220" s="437">
        <v>71079534.659999996</v>
      </c>
      <c r="K220" s="437">
        <v>70470293.859999999</v>
      </c>
      <c r="L220" s="387">
        <v>131</v>
      </c>
    </row>
    <row r="221" spans="1:12" s="383" customFormat="1" ht="15.6" x14ac:dyDescent="0.3">
      <c r="A221" s="386" t="s">
        <v>558</v>
      </c>
      <c r="B221" s="434"/>
      <c r="C221" s="435"/>
      <c r="D221" s="435"/>
      <c r="E221" s="436"/>
      <c r="F221" s="435"/>
      <c r="G221" s="435"/>
      <c r="H221" s="436"/>
      <c r="I221" s="437"/>
      <c r="J221" s="437"/>
      <c r="K221" s="437"/>
      <c r="L221" s="387"/>
    </row>
    <row r="222" spans="1:12" s="383" customFormat="1" ht="15" x14ac:dyDescent="0.25">
      <c r="A222" s="384" t="s">
        <v>196</v>
      </c>
      <c r="B222" s="430" t="s">
        <v>189</v>
      </c>
      <c r="C222" s="431">
        <v>80.094800000000006</v>
      </c>
      <c r="D222" s="431">
        <v>7.93</v>
      </c>
      <c r="E222" s="432" t="s">
        <v>559</v>
      </c>
      <c r="F222" s="431">
        <v>12</v>
      </c>
      <c r="G222" s="431">
        <v>12.6825030131969</v>
      </c>
      <c r="H222" s="432" t="s">
        <v>197</v>
      </c>
      <c r="I222" s="433">
        <v>13100</v>
      </c>
      <c r="J222" s="433">
        <v>13100</v>
      </c>
      <c r="K222" s="433">
        <v>10492.42</v>
      </c>
      <c r="L222" s="385">
        <v>1</v>
      </c>
    </row>
    <row r="223" spans="1:12" s="383" customFormat="1" ht="15" x14ac:dyDescent="0.25">
      <c r="A223" s="384" t="s">
        <v>196</v>
      </c>
      <c r="B223" s="430" t="s">
        <v>189</v>
      </c>
      <c r="C223" s="431">
        <v>80.141199999999998</v>
      </c>
      <c r="D223" s="431">
        <v>7.93</v>
      </c>
      <c r="E223" s="432" t="s">
        <v>560</v>
      </c>
      <c r="F223" s="431">
        <v>12</v>
      </c>
      <c r="G223" s="431">
        <v>12.6825030131969</v>
      </c>
      <c r="H223" s="432" t="s">
        <v>197</v>
      </c>
      <c r="I223" s="433">
        <v>48527.5</v>
      </c>
      <c r="J223" s="433">
        <v>48527.5</v>
      </c>
      <c r="K223" s="433">
        <v>38890.53</v>
      </c>
      <c r="L223" s="385">
        <v>3</v>
      </c>
    </row>
    <row r="224" spans="1:12" s="383" customFormat="1" ht="15" x14ac:dyDescent="0.25">
      <c r="A224" s="384" t="s">
        <v>196</v>
      </c>
      <c r="B224" s="430" t="s">
        <v>189</v>
      </c>
      <c r="C224" s="431">
        <v>80.145899999999997</v>
      </c>
      <c r="D224" s="431">
        <v>7.93</v>
      </c>
      <c r="E224" s="432" t="s">
        <v>561</v>
      </c>
      <c r="F224" s="431">
        <v>12</v>
      </c>
      <c r="G224" s="431">
        <v>12.6825030131969</v>
      </c>
      <c r="H224" s="432" t="s">
        <v>197</v>
      </c>
      <c r="I224" s="433">
        <v>11595</v>
      </c>
      <c r="J224" s="433">
        <v>11595</v>
      </c>
      <c r="K224" s="433">
        <v>9292.92</v>
      </c>
      <c r="L224" s="385">
        <v>1</v>
      </c>
    </row>
    <row r="225" spans="1:12" s="383" customFormat="1" ht="15" x14ac:dyDescent="0.25">
      <c r="A225" s="384" t="s">
        <v>196</v>
      </c>
      <c r="B225" s="430" t="s">
        <v>189</v>
      </c>
      <c r="C225" s="431">
        <v>80.150599999999997</v>
      </c>
      <c r="D225" s="431">
        <v>7.93</v>
      </c>
      <c r="E225" s="432" t="s">
        <v>562</v>
      </c>
      <c r="F225" s="431">
        <v>12</v>
      </c>
      <c r="G225" s="431">
        <v>12.6825030131969</v>
      </c>
      <c r="H225" s="432" t="s">
        <v>197</v>
      </c>
      <c r="I225" s="433">
        <v>31060</v>
      </c>
      <c r="J225" s="433">
        <v>31060</v>
      </c>
      <c r="K225" s="433">
        <v>24894.78</v>
      </c>
      <c r="L225" s="385">
        <v>3</v>
      </c>
    </row>
    <row r="226" spans="1:12" s="383" customFormat="1" ht="15" x14ac:dyDescent="0.25">
      <c r="A226" s="384" t="s">
        <v>196</v>
      </c>
      <c r="B226" s="430" t="s">
        <v>189</v>
      </c>
      <c r="C226" s="431">
        <v>80.155299999999997</v>
      </c>
      <c r="D226" s="431">
        <v>7.93</v>
      </c>
      <c r="E226" s="432" t="s">
        <v>563</v>
      </c>
      <c r="F226" s="431">
        <v>12</v>
      </c>
      <c r="G226" s="431">
        <v>12.6825030131969</v>
      </c>
      <c r="H226" s="432" t="s">
        <v>197</v>
      </c>
      <c r="I226" s="433">
        <v>18500</v>
      </c>
      <c r="J226" s="433">
        <v>18500</v>
      </c>
      <c r="K226" s="433">
        <v>14828.73</v>
      </c>
      <c r="L226" s="385">
        <v>2</v>
      </c>
    </row>
    <row r="227" spans="1:12" s="383" customFormat="1" ht="15" x14ac:dyDescent="0.25">
      <c r="A227" s="384" t="s">
        <v>196</v>
      </c>
      <c r="B227" s="430" t="s">
        <v>189</v>
      </c>
      <c r="C227" s="431">
        <v>82.045500000000004</v>
      </c>
      <c r="D227" s="431">
        <v>7.72</v>
      </c>
      <c r="E227" s="432" t="s">
        <v>564</v>
      </c>
      <c r="F227" s="431">
        <v>11.5</v>
      </c>
      <c r="G227" s="431">
        <v>12.1259328138015</v>
      </c>
      <c r="H227" s="432" t="s">
        <v>197</v>
      </c>
      <c r="I227" s="433">
        <v>44102.5</v>
      </c>
      <c r="J227" s="433">
        <v>44102.5</v>
      </c>
      <c r="K227" s="433">
        <v>36184.14</v>
      </c>
      <c r="L227" s="385">
        <v>3</v>
      </c>
    </row>
    <row r="228" spans="1:12" s="383" customFormat="1" ht="15" x14ac:dyDescent="0.25">
      <c r="A228" s="384" t="s">
        <v>196</v>
      </c>
      <c r="B228" s="430" t="s">
        <v>189</v>
      </c>
      <c r="C228" s="431">
        <v>84.061999999999998</v>
      </c>
      <c r="D228" s="431">
        <v>7.54</v>
      </c>
      <c r="E228" s="432" t="s">
        <v>565</v>
      </c>
      <c r="F228" s="431">
        <v>11</v>
      </c>
      <c r="G228" s="431">
        <v>11.5718836195215</v>
      </c>
      <c r="H228" s="432" t="s">
        <v>197</v>
      </c>
      <c r="I228" s="433">
        <v>50297.5</v>
      </c>
      <c r="J228" s="433">
        <v>50297.5</v>
      </c>
      <c r="K228" s="433">
        <v>42281.06</v>
      </c>
      <c r="L228" s="385">
        <v>1</v>
      </c>
    </row>
    <row r="229" spans="1:12" s="383" customFormat="1" ht="15" x14ac:dyDescent="0.25">
      <c r="A229" s="384" t="s">
        <v>196</v>
      </c>
      <c r="B229" s="430" t="s">
        <v>189</v>
      </c>
      <c r="C229" s="431">
        <v>85.783900000000003</v>
      </c>
      <c r="D229" s="431">
        <v>7.13</v>
      </c>
      <c r="E229" s="432" t="s">
        <v>566</v>
      </c>
      <c r="F229" s="431">
        <v>11</v>
      </c>
      <c r="G229" s="431">
        <v>11.571883619521399</v>
      </c>
      <c r="H229" s="432" t="s">
        <v>197</v>
      </c>
      <c r="I229" s="433">
        <v>6140</v>
      </c>
      <c r="J229" s="433">
        <v>6140</v>
      </c>
      <c r="K229" s="433">
        <v>5267.14</v>
      </c>
      <c r="L229" s="385">
        <v>3</v>
      </c>
    </row>
    <row r="230" spans="1:12" s="383" customFormat="1" ht="15" x14ac:dyDescent="0.25">
      <c r="A230" s="384" t="s">
        <v>196</v>
      </c>
      <c r="B230" s="430" t="s">
        <v>189</v>
      </c>
      <c r="C230" s="431">
        <v>86.180800000000005</v>
      </c>
      <c r="D230" s="431">
        <v>7.13</v>
      </c>
      <c r="E230" s="432" t="s">
        <v>567</v>
      </c>
      <c r="F230" s="431">
        <v>10.875</v>
      </c>
      <c r="G230" s="431">
        <v>11.4337640101405</v>
      </c>
      <c r="H230" s="432" t="s">
        <v>197</v>
      </c>
      <c r="I230" s="433">
        <v>6140</v>
      </c>
      <c r="J230" s="433">
        <v>6140</v>
      </c>
      <c r="K230" s="433">
        <v>5291.5</v>
      </c>
      <c r="L230" s="385">
        <v>1</v>
      </c>
    </row>
    <row r="231" spans="1:12" s="383" customFormat="1" ht="15" x14ac:dyDescent="0.25">
      <c r="A231" s="384" t="s">
        <v>196</v>
      </c>
      <c r="B231" s="430" t="s">
        <v>189</v>
      </c>
      <c r="C231" s="431">
        <v>86.498699999999999</v>
      </c>
      <c r="D231" s="431">
        <v>7.35</v>
      </c>
      <c r="E231" s="432" t="s">
        <v>568</v>
      </c>
      <c r="F231" s="431">
        <v>10.5</v>
      </c>
      <c r="G231" s="431">
        <v>11.0203450451823</v>
      </c>
      <c r="H231" s="432" t="s">
        <v>197</v>
      </c>
      <c r="I231" s="433">
        <v>53100</v>
      </c>
      <c r="J231" s="433">
        <v>53100</v>
      </c>
      <c r="K231" s="433">
        <v>45930.82</v>
      </c>
      <c r="L231" s="385">
        <v>1</v>
      </c>
    </row>
    <row r="232" spans="1:12" s="383" customFormat="1" ht="15" x14ac:dyDescent="0.25">
      <c r="A232" s="384" t="s">
        <v>196</v>
      </c>
      <c r="B232" s="430" t="s">
        <v>189</v>
      </c>
      <c r="C232" s="431">
        <v>86.537099999999995</v>
      </c>
      <c r="D232" s="431">
        <v>7.35</v>
      </c>
      <c r="E232" s="432" t="s">
        <v>569</v>
      </c>
      <c r="F232" s="431">
        <v>10.5</v>
      </c>
      <c r="G232" s="431">
        <v>11.0203450451823</v>
      </c>
      <c r="H232" s="432" t="s">
        <v>197</v>
      </c>
      <c r="I232" s="433">
        <v>42922.5</v>
      </c>
      <c r="J232" s="433">
        <v>42922.5</v>
      </c>
      <c r="K232" s="433">
        <v>37143.870000000003</v>
      </c>
      <c r="L232" s="385">
        <v>4</v>
      </c>
    </row>
    <row r="233" spans="1:12" s="383" customFormat="1" ht="15" x14ac:dyDescent="0.25">
      <c r="A233" s="384" t="s">
        <v>196</v>
      </c>
      <c r="B233" s="430" t="s">
        <v>189</v>
      </c>
      <c r="C233" s="431">
        <v>87.461699999999993</v>
      </c>
      <c r="D233" s="431">
        <v>7.13</v>
      </c>
      <c r="E233" s="432" t="s">
        <v>567</v>
      </c>
      <c r="F233" s="431">
        <v>10.5</v>
      </c>
      <c r="G233" s="431">
        <v>11.0203450451823</v>
      </c>
      <c r="H233" s="432" t="s">
        <v>197</v>
      </c>
      <c r="I233" s="433">
        <v>50592.5</v>
      </c>
      <c r="J233" s="433">
        <v>50592.5</v>
      </c>
      <c r="K233" s="433">
        <v>44249.04</v>
      </c>
      <c r="L233" s="385">
        <v>1</v>
      </c>
    </row>
    <row r="234" spans="1:12" s="383" customFormat="1" ht="15" x14ac:dyDescent="0.25">
      <c r="A234" s="384" t="s">
        <v>196</v>
      </c>
      <c r="B234" s="430" t="s">
        <v>189</v>
      </c>
      <c r="C234" s="431">
        <v>88.509299999999996</v>
      </c>
      <c r="D234" s="431">
        <v>7.35</v>
      </c>
      <c r="E234" s="432" t="s">
        <v>570</v>
      </c>
      <c r="F234" s="431">
        <v>10</v>
      </c>
      <c r="G234" s="431">
        <v>10.471306744129601</v>
      </c>
      <c r="H234" s="432" t="s">
        <v>197</v>
      </c>
      <c r="I234" s="433">
        <v>53100</v>
      </c>
      <c r="J234" s="433">
        <v>53100</v>
      </c>
      <c r="K234" s="433">
        <v>46998.42</v>
      </c>
      <c r="L234" s="385">
        <v>1</v>
      </c>
    </row>
    <row r="235" spans="1:12" s="383" customFormat="1" ht="15" x14ac:dyDescent="0.25">
      <c r="A235" s="384" t="s">
        <v>196</v>
      </c>
      <c r="B235" s="430" t="s">
        <v>189</v>
      </c>
      <c r="C235" s="431">
        <v>89.203400000000002</v>
      </c>
      <c r="D235" s="431">
        <v>7.13</v>
      </c>
      <c r="E235" s="432" t="s">
        <v>567</v>
      </c>
      <c r="F235" s="431">
        <v>10</v>
      </c>
      <c r="G235" s="431">
        <v>10.471306744129601</v>
      </c>
      <c r="H235" s="432" t="s">
        <v>197</v>
      </c>
      <c r="I235" s="433">
        <v>678352.5</v>
      </c>
      <c r="J235" s="433">
        <v>678352.5</v>
      </c>
      <c r="K235" s="433">
        <v>605113.79</v>
      </c>
      <c r="L235" s="385">
        <v>14</v>
      </c>
    </row>
    <row r="236" spans="1:12" s="383" customFormat="1" ht="15" x14ac:dyDescent="0.25">
      <c r="A236" s="384" t="s">
        <v>196</v>
      </c>
      <c r="B236" s="430" t="s">
        <v>189</v>
      </c>
      <c r="C236" s="431">
        <v>89.213200000000001</v>
      </c>
      <c r="D236" s="431">
        <v>7.13</v>
      </c>
      <c r="E236" s="432" t="s">
        <v>297</v>
      </c>
      <c r="F236" s="431">
        <v>10</v>
      </c>
      <c r="G236" s="431">
        <v>10.471306744129601</v>
      </c>
      <c r="H236" s="432" t="s">
        <v>197</v>
      </c>
      <c r="I236" s="433">
        <v>46610</v>
      </c>
      <c r="J236" s="433">
        <v>46610</v>
      </c>
      <c r="K236" s="433">
        <v>41582.28</v>
      </c>
      <c r="L236" s="385">
        <v>1</v>
      </c>
    </row>
    <row r="237" spans="1:12" s="383" customFormat="1" ht="15" x14ac:dyDescent="0.25">
      <c r="A237" s="384" t="s">
        <v>196</v>
      </c>
      <c r="B237" s="430" t="s">
        <v>189</v>
      </c>
      <c r="C237" s="431">
        <v>89.222999999999999</v>
      </c>
      <c r="D237" s="431">
        <v>7.13</v>
      </c>
      <c r="E237" s="432" t="s">
        <v>566</v>
      </c>
      <c r="F237" s="431">
        <v>10</v>
      </c>
      <c r="G237" s="431">
        <v>10.471306744129601</v>
      </c>
      <c r="H237" s="432" t="s">
        <v>197</v>
      </c>
      <c r="I237" s="433">
        <v>819030</v>
      </c>
      <c r="J237" s="433">
        <v>819030</v>
      </c>
      <c r="K237" s="433">
        <v>730763.42</v>
      </c>
      <c r="L237" s="385">
        <v>16</v>
      </c>
    </row>
    <row r="238" spans="1:12" s="383" customFormat="1" ht="15" x14ac:dyDescent="0.25">
      <c r="A238" s="384" t="s">
        <v>196</v>
      </c>
      <c r="B238" s="430" t="s">
        <v>189</v>
      </c>
      <c r="C238" s="431">
        <v>89.227999999999994</v>
      </c>
      <c r="D238" s="431">
        <v>7.13</v>
      </c>
      <c r="E238" s="432" t="s">
        <v>385</v>
      </c>
      <c r="F238" s="431">
        <v>10</v>
      </c>
      <c r="G238" s="431">
        <v>10.471306744129601</v>
      </c>
      <c r="H238" s="432" t="s">
        <v>197</v>
      </c>
      <c r="I238" s="433">
        <v>1133242.5</v>
      </c>
      <c r="J238" s="433">
        <v>1133242.5</v>
      </c>
      <c r="K238" s="433">
        <v>1011169.18</v>
      </c>
      <c r="L238" s="385">
        <v>23</v>
      </c>
    </row>
    <row r="239" spans="1:12" s="383" customFormat="1" ht="15" x14ac:dyDescent="0.25">
      <c r="A239" s="384" t="s">
        <v>196</v>
      </c>
      <c r="B239" s="430" t="s">
        <v>189</v>
      </c>
      <c r="C239" s="431">
        <v>89.232900000000001</v>
      </c>
      <c r="D239" s="431">
        <v>7.13</v>
      </c>
      <c r="E239" s="432" t="s">
        <v>571</v>
      </c>
      <c r="F239" s="431">
        <v>10</v>
      </c>
      <c r="G239" s="431">
        <v>10.471306744129601</v>
      </c>
      <c r="H239" s="432" t="s">
        <v>197</v>
      </c>
      <c r="I239" s="433">
        <v>665520</v>
      </c>
      <c r="J239" s="433">
        <v>665520</v>
      </c>
      <c r="K239" s="433">
        <v>593862.67000000004</v>
      </c>
      <c r="L239" s="385">
        <v>13</v>
      </c>
    </row>
    <row r="240" spans="1:12" s="383" customFormat="1" ht="15" x14ac:dyDescent="0.25">
      <c r="A240" s="384" t="s">
        <v>196</v>
      </c>
      <c r="B240" s="430" t="s">
        <v>189</v>
      </c>
      <c r="C240" s="431">
        <v>89.237799999999993</v>
      </c>
      <c r="D240" s="431">
        <v>7.13</v>
      </c>
      <c r="E240" s="432" t="s">
        <v>499</v>
      </c>
      <c r="F240" s="431">
        <v>10</v>
      </c>
      <c r="G240" s="431">
        <v>10.471306744129601</v>
      </c>
      <c r="H240" s="432" t="s">
        <v>197</v>
      </c>
      <c r="I240" s="433">
        <v>669355</v>
      </c>
      <c r="J240" s="433">
        <v>669355</v>
      </c>
      <c r="K240" s="433">
        <v>597317.78</v>
      </c>
      <c r="L240" s="385">
        <v>13</v>
      </c>
    </row>
    <row r="241" spans="1:12" s="383" customFormat="1" ht="15" x14ac:dyDescent="0.25">
      <c r="A241" s="384" t="s">
        <v>196</v>
      </c>
      <c r="B241" s="430" t="s">
        <v>189</v>
      </c>
      <c r="C241" s="431">
        <v>89.242800000000003</v>
      </c>
      <c r="D241" s="431">
        <v>7.13</v>
      </c>
      <c r="E241" s="432" t="s">
        <v>572</v>
      </c>
      <c r="F241" s="431">
        <v>10</v>
      </c>
      <c r="G241" s="431">
        <v>10.471306744129601</v>
      </c>
      <c r="H241" s="432" t="s">
        <v>197</v>
      </c>
      <c r="I241" s="433">
        <v>609617.5</v>
      </c>
      <c r="J241" s="433">
        <v>609617.5</v>
      </c>
      <c r="K241" s="433">
        <v>544039.43000000005</v>
      </c>
      <c r="L241" s="385">
        <v>12</v>
      </c>
    </row>
    <row r="242" spans="1:12" s="383" customFormat="1" ht="15" x14ac:dyDescent="0.25">
      <c r="A242" s="384" t="s">
        <v>196</v>
      </c>
      <c r="B242" s="430" t="s">
        <v>189</v>
      </c>
      <c r="C242" s="431">
        <v>89.257599999999996</v>
      </c>
      <c r="D242" s="431">
        <v>7.13</v>
      </c>
      <c r="E242" s="432" t="s">
        <v>573</v>
      </c>
      <c r="F242" s="431">
        <v>10</v>
      </c>
      <c r="G242" s="431">
        <v>10.471306744129601</v>
      </c>
      <c r="H242" s="432" t="s">
        <v>197</v>
      </c>
      <c r="I242" s="433">
        <v>585132.5</v>
      </c>
      <c r="J242" s="433">
        <v>585132.5</v>
      </c>
      <c r="K242" s="433">
        <v>522275.27</v>
      </c>
      <c r="L242" s="385">
        <v>12</v>
      </c>
    </row>
    <row r="243" spans="1:12" s="383" customFormat="1" ht="15" x14ac:dyDescent="0.25">
      <c r="A243" s="384" t="s">
        <v>196</v>
      </c>
      <c r="B243" s="430" t="s">
        <v>189</v>
      </c>
      <c r="C243" s="431">
        <v>89.262600000000006</v>
      </c>
      <c r="D243" s="431">
        <v>7.13</v>
      </c>
      <c r="E243" s="432" t="s">
        <v>574</v>
      </c>
      <c r="F243" s="431">
        <v>10</v>
      </c>
      <c r="G243" s="431">
        <v>10.471306744129601</v>
      </c>
      <c r="H243" s="432" t="s">
        <v>197</v>
      </c>
      <c r="I243" s="433">
        <v>48675</v>
      </c>
      <c r="J243" s="433">
        <v>48675</v>
      </c>
      <c r="K243" s="433">
        <v>43448.56</v>
      </c>
      <c r="L243" s="385">
        <v>1</v>
      </c>
    </row>
    <row r="244" spans="1:12" s="383" customFormat="1" ht="15" x14ac:dyDescent="0.25">
      <c r="A244" s="384" t="s">
        <v>196</v>
      </c>
      <c r="B244" s="430" t="s">
        <v>189</v>
      </c>
      <c r="C244" s="431">
        <v>89.267499999999998</v>
      </c>
      <c r="D244" s="431">
        <v>7.13</v>
      </c>
      <c r="E244" s="432" t="s">
        <v>575</v>
      </c>
      <c r="F244" s="431">
        <v>10</v>
      </c>
      <c r="G244" s="431">
        <v>10.471306744129601</v>
      </c>
      <c r="H244" s="432" t="s">
        <v>197</v>
      </c>
      <c r="I244" s="433">
        <v>607600</v>
      </c>
      <c r="J244" s="433">
        <v>607600</v>
      </c>
      <c r="K244" s="433">
        <v>542389.63</v>
      </c>
      <c r="L244" s="385">
        <v>14</v>
      </c>
    </row>
    <row r="245" spans="1:12" s="383" customFormat="1" ht="15" x14ac:dyDescent="0.25">
      <c r="A245" s="384" t="s">
        <v>196</v>
      </c>
      <c r="B245" s="430" t="s">
        <v>189</v>
      </c>
      <c r="C245" s="431">
        <v>89.267499999999998</v>
      </c>
      <c r="D245" s="431">
        <v>7.13</v>
      </c>
      <c r="E245" s="432" t="s">
        <v>575</v>
      </c>
      <c r="F245" s="431">
        <v>10</v>
      </c>
      <c r="G245" s="431">
        <v>10.4713067441297</v>
      </c>
      <c r="H245" s="432" t="s">
        <v>197</v>
      </c>
      <c r="I245" s="433">
        <v>53100</v>
      </c>
      <c r="J245" s="433">
        <v>53100</v>
      </c>
      <c r="K245" s="433">
        <v>47401.07</v>
      </c>
      <c r="L245" s="385">
        <v>1</v>
      </c>
    </row>
    <row r="246" spans="1:12" s="383" customFormat="1" ht="15" x14ac:dyDescent="0.25">
      <c r="A246" s="384" t="s">
        <v>196</v>
      </c>
      <c r="B246" s="430" t="s">
        <v>189</v>
      </c>
      <c r="C246" s="431">
        <v>89.272499999999994</v>
      </c>
      <c r="D246" s="431">
        <v>7.13</v>
      </c>
      <c r="E246" s="432" t="s">
        <v>576</v>
      </c>
      <c r="F246" s="431">
        <v>10</v>
      </c>
      <c r="G246" s="431">
        <v>10.471306744129601</v>
      </c>
      <c r="H246" s="432" t="s">
        <v>197</v>
      </c>
      <c r="I246" s="433">
        <v>588597.5</v>
      </c>
      <c r="J246" s="433">
        <v>588597.5</v>
      </c>
      <c r="K246" s="433">
        <v>525455.85</v>
      </c>
      <c r="L246" s="385">
        <v>12</v>
      </c>
    </row>
    <row r="247" spans="1:12" s="383" customFormat="1" ht="15" x14ac:dyDescent="0.25">
      <c r="A247" s="384" t="s">
        <v>196</v>
      </c>
      <c r="B247" s="430" t="s">
        <v>189</v>
      </c>
      <c r="C247" s="431">
        <v>89.277500000000003</v>
      </c>
      <c r="D247" s="431">
        <v>7.13</v>
      </c>
      <c r="E247" s="432" t="s">
        <v>376</v>
      </c>
      <c r="F247" s="431">
        <v>10</v>
      </c>
      <c r="G247" s="431">
        <v>10.471306744129601</v>
      </c>
      <c r="H247" s="432" t="s">
        <v>197</v>
      </c>
      <c r="I247" s="433">
        <v>98825</v>
      </c>
      <c r="J247" s="433">
        <v>98825</v>
      </c>
      <c r="K247" s="433">
        <v>88228.5</v>
      </c>
      <c r="L247" s="385">
        <v>2</v>
      </c>
    </row>
    <row r="248" spans="1:12" s="383" customFormat="1" ht="15" x14ac:dyDescent="0.25">
      <c r="A248" s="384" t="s">
        <v>196</v>
      </c>
      <c r="B248" s="430" t="s">
        <v>189</v>
      </c>
      <c r="C248" s="431">
        <v>89.297499999999999</v>
      </c>
      <c r="D248" s="431">
        <v>7.13</v>
      </c>
      <c r="E248" s="432" t="s">
        <v>577</v>
      </c>
      <c r="F248" s="431">
        <v>10</v>
      </c>
      <c r="G248" s="431">
        <v>10.471306744129601</v>
      </c>
      <c r="H248" s="432" t="s">
        <v>197</v>
      </c>
      <c r="I248" s="433">
        <v>159300</v>
      </c>
      <c r="J248" s="433">
        <v>159300</v>
      </c>
      <c r="K248" s="433">
        <v>142250.97</v>
      </c>
      <c r="L248" s="385">
        <v>3</v>
      </c>
    </row>
    <row r="249" spans="1:12" s="383" customFormat="1" ht="15" x14ac:dyDescent="0.25">
      <c r="A249" s="384" t="s">
        <v>196</v>
      </c>
      <c r="B249" s="430" t="s">
        <v>189</v>
      </c>
      <c r="C249" s="431">
        <v>89.302499999999995</v>
      </c>
      <c r="D249" s="431">
        <v>7.13</v>
      </c>
      <c r="E249" s="432" t="s">
        <v>578</v>
      </c>
      <c r="F249" s="431">
        <v>10</v>
      </c>
      <c r="G249" s="431">
        <v>10.471306744129601</v>
      </c>
      <c r="H249" s="432" t="s">
        <v>197</v>
      </c>
      <c r="I249" s="433">
        <v>156497.5</v>
      </c>
      <c r="J249" s="433">
        <v>156497.5</v>
      </c>
      <c r="K249" s="433">
        <v>139756.25</v>
      </c>
      <c r="L249" s="385">
        <v>3</v>
      </c>
    </row>
    <row r="250" spans="1:12" s="383" customFormat="1" ht="15" x14ac:dyDescent="0.25">
      <c r="A250" s="384" t="s">
        <v>196</v>
      </c>
      <c r="B250" s="430" t="s">
        <v>189</v>
      </c>
      <c r="C250" s="431">
        <v>89.307599999999994</v>
      </c>
      <c r="D250" s="431">
        <v>7.13</v>
      </c>
      <c r="E250" s="432" t="s">
        <v>579</v>
      </c>
      <c r="F250" s="431">
        <v>10</v>
      </c>
      <c r="G250" s="431">
        <v>10.471306744129601</v>
      </c>
      <c r="H250" s="432" t="s">
        <v>197</v>
      </c>
      <c r="I250" s="433">
        <v>106200</v>
      </c>
      <c r="J250" s="433">
        <v>106200</v>
      </c>
      <c r="K250" s="433">
        <v>94844.64</v>
      </c>
      <c r="L250" s="385">
        <v>2</v>
      </c>
    </row>
    <row r="251" spans="1:12" s="383" customFormat="1" ht="15" x14ac:dyDescent="0.25">
      <c r="A251" s="384" t="s">
        <v>196</v>
      </c>
      <c r="B251" s="430" t="s">
        <v>189</v>
      </c>
      <c r="C251" s="431">
        <v>89.332800000000006</v>
      </c>
      <c r="D251" s="431">
        <v>7.13</v>
      </c>
      <c r="E251" s="432" t="s">
        <v>580</v>
      </c>
      <c r="F251" s="431">
        <v>10</v>
      </c>
      <c r="G251" s="431">
        <v>10.471306744129601</v>
      </c>
      <c r="H251" s="432" t="s">
        <v>197</v>
      </c>
      <c r="I251" s="433">
        <v>53100</v>
      </c>
      <c r="J251" s="433">
        <v>53100</v>
      </c>
      <c r="K251" s="433">
        <v>47435.72</v>
      </c>
      <c r="L251" s="385">
        <v>1</v>
      </c>
    </row>
    <row r="252" spans="1:12" s="383" customFormat="1" ht="15" x14ac:dyDescent="0.25">
      <c r="A252" s="384" t="s">
        <v>196</v>
      </c>
      <c r="B252" s="430" t="s">
        <v>189</v>
      </c>
      <c r="C252" s="431">
        <v>89.337900000000005</v>
      </c>
      <c r="D252" s="431">
        <v>7.13</v>
      </c>
      <c r="E252" s="432" t="s">
        <v>581</v>
      </c>
      <c r="F252" s="431">
        <v>10</v>
      </c>
      <c r="G252" s="431">
        <v>10.471306744129601</v>
      </c>
      <c r="H252" s="432" t="s">
        <v>197</v>
      </c>
      <c r="I252" s="433">
        <v>12242.5</v>
      </c>
      <c r="J252" s="433">
        <v>12242.5</v>
      </c>
      <c r="K252" s="433">
        <v>10937.19</v>
      </c>
      <c r="L252" s="385">
        <v>1</v>
      </c>
    </row>
    <row r="253" spans="1:12" s="383" customFormat="1" ht="15" x14ac:dyDescent="0.25">
      <c r="A253" s="384" t="s">
        <v>196</v>
      </c>
      <c r="B253" s="430" t="s">
        <v>189</v>
      </c>
      <c r="C253" s="431">
        <v>89.342799999999997</v>
      </c>
      <c r="D253" s="431">
        <v>7.13</v>
      </c>
      <c r="E253" s="432" t="s">
        <v>582</v>
      </c>
      <c r="F253" s="431">
        <v>10</v>
      </c>
      <c r="G253" s="431">
        <v>10.471306744129601</v>
      </c>
      <c r="H253" s="432" t="s">
        <v>197</v>
      </c>
      <c r="I253" s="433">
        <v>53100</v>
      </c>
      <c r="J253" s="433">
        <v>53100</v>
      </c>
      <c r="K253" s="433">
        <v>47441.02</v>
      </c>
      <c r="L253" s="385">
        <v>1</v>
      </c>
    </row>
    <row r="254" spans="1:12" s="383" customFormat="1" ht="15" x14ac:dyDescent="0.25">
      <c r="A254" s="384" t="s">
        <v>196</v>
      </c>
      <c r="B254" s="430" t="s">
        <v>189</v>
      </c>
      <c r="C254" s="431">
        <v>90.138599999999997</v>
      </c>
      <c r="D254" s="431">
        <v>6.82</v>
      </c>
      <c r="E254" s="432" t="s">
        <v>583</v>
      </c>
      <c r="F254" s="431">
        <v>10</v>
      </c>
      <c r="G254" s="431">
        <v>10.471306744129601</v>
      </c>
      <c r="H254" s="432" t="s">
        <v>197</v>
      </c>
      <c r="I254" s="433">
        <v>53100</v>
      </c>
      <c r="J254" s="433">
        <v>53100</v>
      </c>
      <c r="K254" s="433">
        <v>47863.59</v>
      </c>
      <c r="L254" s="385">
        <v>1</v>
      </c>
    </row>
    <row r="255" spans="1:12" s="383" customFormat="1" ht="15" x14ac:dyDescent="0.25">
      <c r="A255" s="384" t="s">
        <v>196</v>
      </c>
      <c r="B255" s="430" t="s">
        <v>189</v>
      </c>
      <c r="C255" s="431">
        <v>90.153000000000006</v>
      </c>
      <c r="D255" s="431">
        <v>7.13</v>
      </c>
      <c r="E255" s="432" t="s">
        <v>576</v>
      </c>
      <c r="F255" s="431">
        <v>9.75</v>
      </c>
      <c r="G255" s="431">
        <v>10.1977219732574</v>
      </c>
      <c r="H255" s="432" t="s">
        <v>197</v>
      </c>
      <c r="I255" s="433">
        <v>264467.5</v>
      </c>
      <c r="J255" s="433">
        <v>264467.5</v>
      </c>
      <c r="K255" s="433">
        <v>238425.32</v>
      </c>
      <c r="L255" s="385">
        <v>5</v>
      </c>
    </row>
    <row r="256" spans="1:12" s="383" customFormat="1" ht="15" x14ac:dyDescent="0.25">
      <c r="A256" s="384" t="s">
        <v>196</v>
      </c>
      <c r="B256" s="430" t="s">
        <v>189</v>
      </c>
      <c r="C256" s="431">
        <v>90.157600000000002</v>
      </c>
      <c r="D256" s="431">
        <v>7.13</v>
      </c>
      <c r="E256" s="432" t="s">
        <v>376</v>
      </c>
      <c r="F256" s="431">
        <v>9.75</v>
      </c>
      <c r="G256" s="431">
        <v>10.1977219732574</v>
      </c>
      <c r="H256" s="432" t="s">
        <v>197</v>
      </c>
      <c r="I256" s="433">
        <v>294780</v>
      </c>
      <c r="J256" s="433">
        <v>294780</v>
      </c>
      <c r="K256" s="433">
        <v>265766.5</v>
      </c>
      <c r="L256" s="385">
        <v>7</v>
      </c>
    </row>
    <row r="257" spans="1:12" s="383" customFormat="1" ht="15" x14ac:dyDescent="0.25">
      <c r="A257" s="384" t="s">
        <v>196</v>
      </c>
      <c r="B257" s="430" t="s">
        <v>189</v>
      </c>
      <c r="C257" s="431">
        <v>90.171400000000006</v>
      </c>
      <c r="D257" s="431">
        <v>7.13</v>
      </c>
      <c r="E257" s="432" t="s">
        <v>377</v>
      </c>
      <c r="F257" s="431">
        <v>9.75</v>
      </c>
      <c r="G257" s="431">
        <v>10.1977219732574</v>
      </c>
      <c r="H257" s="432" t="s">
        <v>197</v>
      </c>
      <c r="I257" s="433">
        <v>157235</v>
      </c>
      <c r="J257" s="433">
        <v>157235</v>
      </c>
      <c r="K257" s="433">
        <v>141781.04999999999</v>
      </c>
      <c r="L257" s="385">
        <v>3</v>
      </c>
    </row>
    <row r="258" spans="1:12" s="383" customFormat="1" ht="15" x14ac:dyDescent="0.25">
      <c r="A258" s="384" t="s">
        <v>196</v>
      </c>
      <c r="B258" s="430" t="s">
        <v>189</v>
      </c>
      <c r="C258" s="431">
        <v>90.176100000000005</v>
      </c>
      <c r="D258" s="431">
        <v>7.13</v>
      </c>
      <c r="E258" s="432" t="s">
        <v>577</v>
      </c>
      <c r="F258" s="431">
        <v>9.75</v>
      </c>
      <c r="G258" s="431">
        <v>10.1977219732574</v>
      </c>
      <c r="H258" s="432" t="s">
        <v>197</v>
      </c>
      <c r="I258" s="433">
        <v>262402.5</v>
      </c>
      <c r="J258" s="433">
        <v>262402.5</v>
      </c>
      <c r="K258" s="433">
        <v>236624.25</v>
      </c>
      <c r="L258" s="385">
        <v>5</v>
      </c>
    </row>
    <row r="259" spans="1:12" s="383" customFormat="1" ht="15" x14ac:dyDescent="0.25">
      <c r="A259" s="384" t="s">
        <v>196</v>
      </c>
      <c r="B259" s="430" t="s">
        <v>189</v>
      </c>
      <c r="C259" s="431">
        <v>90.180700000000002</v>
      </c>
      <c r="D259" s="431">
        <v>7.13</v>
      </c>
      <c r="E259" s="432" t="s">
        <v>578</v>
      </c>
      <c r="F259" s="431">
        <v>9.75</v>
      </c>
      <c r="G259" s="431">
        <v>10.1977219732574</v>
      </c>
      <c r="H259" s="432" t="s">
        <v>197</v>
      </c>
      <c r="I259" s="433">
        <v>310192.5</v>
      </c>
      <c r="J259" s="433">
        <v>310192.5</v>
      </c>
      <c r="K259" s="433">
        <v>279733.8</v>
      </c>
      <c r="L259" s="385">
        <v>6</v>
      </c>
    </row>
    <row r="260" spans="1:12" s="383" customFormat="1" ht="15" x14ac:dyDescent="0.25">
      <c r="A260" s="384" t="s">
        <v>196</v>
      </c>
      <c r="B260" s="430" t="s">
        <v>189</v>
      </c>
      <c r="C260" s="431">
        <v>90.185400000000001</v>
      </c>
      <c r="D260" s="431">
        <v>7.13</v>
      </c>
      <c r="E260" s="432" t="s">
        <v>579</v>
      </c>
      <c r="F260" s="431">
        <v>9.75</v>
      </c>
      <c r="G260" s="431">
        <v>10.1977219732574</v>
      </c>
      <c r="H260" s="432" t="s">
        <v>197</v>
      </c>
      <c r="I260" s="433">
        <v>168587.5</v>
      </c>
      <c r="J260" s="433">
        <v>168587.5</v>
      </c>
      <c r="K260" s="433">
        <v>152041.23000000001</v>
      </c>
      <c r="L260" s="385">
        <v>4</v>
      </c>
    </row>
    <row r="261" spans="1:12" s="383" customFormat="1" ht="15" x14ac:dyDescent="0.25">
      <c r="A261" s="384" t="s">
        <v>196</v>
      </c>
      <c r="B261" s="430" t="s">
        <v>189</v>
      </c>
      <c r="C261" s="431">
        <v>90.186999999999998</v>
      </c>
      <c r="D261" s="431">
        <v>6.82</v>
      </c>
      <c r="E261" s="432" t="s">
        <v>584</v>
      </c>
      <c r="F261" s="431">
        <v>10</v>
      </c>
      <c r="G261" s="431">
        <v>10.471306744129601</v>
      </c>
      <c r="H261" s="432" t="s">
        <v>197</v>
      </c>
      <c r="I261" s="433">
        <v>37022.5</v>
      </c>
      <c r="J261" s="433">
        <v>37022.5</v>
      </c>
      <c r="K261" s="433">
        <v>33389.49</v>
      </c>
      <c r="L261" s="385">
        <v>1</v>
      </c>
    </row>
    <row r="262" spans="1:12" s="383" customFormat="1" ht="15" x14ac:dyDescent="0.25">
      <c r="A262" s="384" t="s">
        <v>196</v>
      </c>
      <c r="B262" s="430" t="s">
        <v>189</v>
      </c>
      <c r="C262" s="431">
        <v>90.203999999999994</v>
      </c>
      <c r="D262" s="431">
        <v>7.13</v>
      </c>
      <c r="E262" s="432" t="s">
        <v>585</v>
      </c>
      <c r="F262" s="431">
        <v>9.75</v>
      </c>
      <c r="G262" s="431">
        <v>10.1977219732574</v>
      </c>
      <c r="H262" s="432" t="s">
        <v>197</v>
      </c>
      <c r="I262" s="433">
        <v>417867.5</v>
      </c>
      <c r="J262" s="433">
        <v>417867.5</v>
      </c>
      <c r="K262" s="433">
        <v>376933.24</v>
      </c>
      <c r="L262" s="385">
        <v>8</v>
      </c>
    </row>
    <row r="263" spans="1:12" s="383" customFormat="1" ht="15" x14ac:dyDescent="0.25">
      <c r="A263" s="384" t="s">
        <v>196</v>
      </c>
      <c r="B263" s="430" t="s">
        <v>189</v>
      </c>
      <c r="C263" s="431">
        <v>90.208699999999993</v>
      </c>
      <c r="D263" s="431">
        <v>7.13</v>
      </c>
      <c r="E263" s="432" t="s">
        <v>580</v>
      </c>
      <c r="F263" s="431">
        <v>9.75</v>
      </c>
      <c r="G263" s="431">
        <v>10.1977219732574</v>
      </c>
      <c r="H263" s="432" t="s">
        <v>197</v>
      </c>
      <c r="I263" s="433">
        <v>259600</v>
      </c>
      <c r="J263" s="433">
        <v>259600</v>
      </c>
      <c r="K263" s="433">
        <v>234181.73</v>
      </c>
      <c r="L263" s="385">
        <v>5</v>
      </c>
    </row>
    <row r="264" spans="1:12" s="383" customFormat="1" ht="15" x14ac:dyDescent="0.25">
      <c r="A264" s="384" t="s">
        <v>196</v>
      </c>
      <c r="B264" s="430" t="s">
        <v>189</v>
      </c>
      <c r="C264" s="431">
        <v>90.213399999999993</v>
      </c>
      <c r="D264" s="431">
        <v>7.13</v>
      </c>
      <c r="E264" s="432" t="s">
        <v>581</v>
      </c>
      <c r="F264" s="431">
        <v>9.75</v>
      </c>
      <c r="G264" s="431">
        <v>10.1977219732574</v>
      </c>
      <c r="H264" s="432" t="s">
        <v>197</v>
      </c>
      <c r="I264" s="433">
        <v>206500</v>
      </c>
      <c r="J264" s="433">
        <v>206500</v>
      </c>
      <c r="K264" s="433">
        <v>186290.61</v>
      </c>
      <c r="L264" s="385">
        <v>4</v>
      </c>
    </row>
    <row r="265" spans="1:12" s="383" customFormat="1" ht="15" x14ac:dyDescent="0.25">
      <c r="A265" s="384" t="s">
        <v>196</v>
      </c>
      <c r="B265" s="430" t="s">
        <v>189</v>
      </c>
      <c r="C265" s="431">
        <v>90.2179</v>
      </c>
      <c r="D265" s="431">
        <v>7.13</v>
      </c>
      <c r="E265" s="432" t="s">
        <v>582</v>
      </c>
      <c r="F265" s="431">
        <v>9.75</v>
      </c>
      <c r="G265" s="431">
        <v>10.1977219732574</v>
      </c>
      <c r="H265" s="432" t="s">
        <v>197</v>
      </c>
      <c r="I265" s="433">
        <v>101332.5</v>
      </c>
      <c r="J265" s="433">
        <v>101332.5</v>
      </c>
      <c r="K265" s="433">
        <v>91420.05</v>
      </c>
      <c r="L265" s="385">
        <v>2</v>
      </c>
    </row>
    <row r="266" spans="1:12" s="383" customFormat="1" ht="15" x14ac:dyDescent="0.25">
      <c r="A266" s="384" t="s">
        <v>196</v>
      </c>
      <c r="B266" s="430" t="s">
        <v>189</v>
      </c>
      <c r="C266" s="431">
        <v>90.222399999999993</v>
      </c>
      <c r="D266" s="431">
        <v>7.13</v>
      </c>
      <c r="E266" s="432" t="s">
        <v>586</v>
      </c>
      <c r="F266" s="431">
        <v>9.75</v>
      </c>
      <c r="G266" s="431">
        <v>10.1977219732574</v>
      </c>
      <c r="H266" s="432" t="s">
        <v>197</v>
      </c>
      <c r="I266" s="433">
        <v>157972.5</v>
      </c>
      <c r="J266" s="433">
        <v>157972.5</v>
      </c>
      <c r="K266" s="433">
        <v>142526.63</v>
      </c>
      <c r="L266" s="385">
        <v>3</v>
      </c>
    </row>
    <row r="267" spans="1:12" s="383" customFormat="1" ht="15" x14ac:dyDescent="0.25">
      <c r="A267" s="384" t="s">
        <v>196</v>
      </c>
      <c r="B267" s="430" t="s">
        <v>189</v>
      </c>
      <c r="C267" s="431">
        <v>90.884399999999999</v>
      </c>
      <c r="D267" s="431">
        <v>6.82</v>
      </c>
      <c r="E267" s="432" t="s">
        <v>587</v>
      </c>
      <c r="F267" s="431">
        <v>9.75</v>
      </c>
      <c r="G267" s="431">
        <v>10.1977219732574</v>
      </c>
      <c r="H267" s="432" t="s">
        <v>197</v>
      </c>
      <c r="I267" s="433">
        <v>47200</v>
      </c>
      <c r="J267" s="433">
        <v>47200</v>
      </c>
      <c r="K267" s="433">
        <v>42897.46</v>
      </c>
      <c r="L267" s="385">
        <v>1</v>
      </c>
    </row>
    <row r="268" spans="1:12" s="383" customFormat="1" ht="15" x14ac:dyDescent="0.25">
      <c r="A268" s="384" t="s">
        <v>196</v>
      </c>
      <c r="B268" s="430" t="s">
        <v>189</v>
      </c>
      <c r="C268" s="431">
        <v>90.912599999999998</v>
      </c>
      <c r="D268" s="431">
        <v>6.82</v>
      </c>
      <c r="E268" s="432" t="s">
        <v>588</v>
      </c>
      <c r="F268" s="431">
        <v>9.75</v>
      </c>
      <c r="G268" s="431">
        <v>10.1977219732574</v>
      </c>
      <c r="H268" s="432" t="s">
        <v>197</v>
      </c>
      <c r="I268" s="433">
        <v>44545</v>
      </c>
      <c r="J268" s="433">
        <v>44545</v>
      </c>
      <c r="K268" s="433">
        <v>40497.019999999997</v>
      </c>
      <c r="L268" s="385">
        <v>1</v>
      </c>
    </row>
    <row r="269" spans="1:12" s="383" customFormat="1" ht="15" x14ac:dyDescent="0.25">
      <c r="A269" s="384" t="s">
        <v>196</v>
      </c>
      <c r="B269" s="430" t="s">
        <v>189</v>
      </c>
      <c r="C269" s="431">
        <v>91.609399999999994</v>
      </c>
      <c r="D269" s="431">
        <v>6.82</v>
      </c>
      <c r="E269" s="432" t="s">
        <v>589</v>
      </c>
      <c r="F269" s="431">
        <v>9.5</v>
      </c>
      <c r="G269" s="431">
        <v>9.9247584081007005</v>
      </c>
      <c r="H269" s="432" t="s">
        <v>197</v>
      </c>
      <c r="I269" s="433">
        <v>53100</v>
      </c>
      <c r="J269" s="433">
        <v>53100</v>
      </c>
      <c r="K269" s="433">
        <v>48644.58</v>
      </c>
      <c r="L269" s="385">
        <v>1</v>
      </c>
    </row>
    <row r="270" spans="1:12" s="383" customFormat="1" ht="15" x14ac:dyDescent="0.25">
      <c r="A270" s="384" t="s">
        <v>196</v>
      </c>
      <c r="B270" s="430" t="s">
        <v>189</v>
      </c>
      <c r="C270" s="431">
        <v>91.661299999999997</v>
      </c>
      <c r="D270" s="431">
        <v>6.82</v>
      </c>
      <c r="E270" s="432" t="s">
        <v>590</v>
      </c>
      <c r="F270" s="431">
        <v>9.5</v>
      </c>
      <c r="G270" s="431">
        <v>9.9247584081007005</v>
      </c>
      <c r="H270" s="432" t="s">
        <v>197</v>
      </c>
      <c r="I270" s="433">
        <v>53100</v>
      </c>
      <c r="J270" s="433">
        <v>53100</v>
      </c>
      <c r="K270" s="433">
        <v>48672.17</v>
      </c>
      <c r="L270" s="385">
        <v>1</v>
      </c>
    </row>
    <row r="271" spans="1:12" s="383" customFormat="1" ht="15" x14ac:dyDescent="0.25">
      <c r="A271" s="384" t="s">
        <v>196</v>
      </c>
      <c r="B271" s="430" t="s">
        <v>189</v>
      </c>
      <c r="C271" s="431">
        <v>92.443899999999999</v>
      </c>
      <c r="D271" s="431">
        <v>6.82</v>
      </c>
      <c r="E271" s="432" t="s">
        <v>510</v>
      </c>
      <c r="F271" s="431">
        <v>9.25</v>
      </c>
      <c r="G271" s="431">
        <v>9.6524147661049007</v>
      </c>
      <c r="H271" s="432" t="s">
        <v>197</v>
      </c>
      <c r="I271" s="433">
        <v>97055</v>
      </c>
      <c r="J271" s="433">
        <v>97055</v>
      </c>
      <c r="K271" s="433">
        <v>89721.46</v>
      </c>
      <c r="L271" s="385">
        <v>2</v>
      </c>
    </row>
    <row r="272" spans="1:12" s="383" customFormat="1" ht="15" x14ac:dyDescent="0.25">
      <c r="A272" s="384" t="s">
        <v>196</v>
      </c>
      <c r="B272" s="430" t="s">
        <v>189</v>
      </c>
      <c r="C272" s="431">
        <v>92.463300000000004</v>
      </c>
      <c r="D272" s="431">
        <v>6.82</v>
      </c>
      <c r="E272" s="432" t="s">
        <v>591</v>
      </c>
      <c r="F272" s="431">
        <v>9.25</v>
      </c>
      <c r="G272" s="431">
        <v>9.6524147661049007</v>
      </c>
      <c r="H272" s="432" t="s">
        <v>197</v>
      </c>
      <c r="I272" s="433">
        <v>53100</v>
      </c>
      <c r="J272" s="433">
        <v>53100</v>
      </c>
      <c r="K272" s="433">
        <v>49098.02</v>
      </c>
      <c r="L272" s="385">
        <v>1</v>
      </c>
    </row>
    <row r="273" spans="1:12" s="383" customFormat="1" ht="15" x14ac:dyDescent="0.25">
      <c r="A273" s="384" t="s">
        <v>196</v>
      </c>
      <c r="B273" s="430" t="s">
        <v>189</v>
      </c>
      <c r="C273" s="431">
        <v>92.477800000000002</v>
      </c>
      <c r="D273" s="431">
        <v>6.82</v>
      </c>
      <c r="E273" s="432" t="s">
        <v>592</v>
      </c>
      <c r="F273" s="431">
        <v>9.25</v>
      </c>
      <c r="G273" s="431">
        <v>9.6524147661049007</v>
      </c>
      <c r="H273" s="432" t="s">
        <v>197</v>
      </c>
      <c r="I273" s="433">
        <v>53100</v>
      </c>
      <c r="J273" s="433">
        <v>53100</v>
      </c>
      <c r="K273" s="433">
        <v>49105.7</v>
      </c>
      <c r="L273" s="385">
        <v>1</v>
      </c>
    </row>
    <row r="274" spans="1:12" s="383" customFormat="1" ht="15" x14ac:dyDescent="0.25">
      <c r="A274" s="384" t="s">
        <v>196</v>
      </c>
      <c r="B274" s="430" t="s">
        <v>189</v>
      </c>
      <c r="C274" s="431">
        <v>93.030900000000003</v>
      </c>
      <c r="D274" s="431">
        <v>6.31</v>
      </c>
      <c r="E274" s="432" t="s">
        <v>593</v>
      </c>
      <c r="F274" s="431">
        <v>9.25</v>
      </c>
      <c r="G274" s="431">
        <v>9.6524147661049007</v>
      </c>
      <c r="H274" s="432" t="s">
        <v>197</v>
      </c>
      <c r="I274" s="433">
        <v>46610</v>
      </c>
      <c r="J274" s="433">
        <v>46610</v>
      </c>
      <c r="K274" s="433">
        <v>43361.72</v>
      </c>
      <c r="L274" s="385">
        <v>1</v>
      </c>
    </row>
    <row r="275" spans="1:12" s="383" customFormat="1" ht="15" x14ac:dyDescent="0.25">
      <c r="A275" s="384" t="s">
        <v>196</v>
      </c>
      <c r="B275" s="430" t="s">
        <v>189</v>
      </c>
      <c r="C275" s="431">
        <v>93.5732</v>
      </c>
      <c r="D275" s="431">
        <v>5.15</v>
      </c>
      <c r="E275" s="432" t="s">
        <v>594</v>
      </c>
      <c r="F275" s="431">
        <v>9.25</v>
      </c>
      <c r="G275" s="431">
        <v>9.6524147661049007</v>
      </c>
      <c r="H275" s="432" t="s">
        <v>197</v>
      </c>
      <c r="I275" s="433">
        <v>53100</v>
      </c>
      <c r="J275" s="433">
        <v>53100</v>
      </c>
      <c r="K275" s="433">
        <v>49687.360000000001</v>
      </c>
      <c r="L275" s="385">
        <v>1</v>
      </c>
    </row>
    <row r="276" spans="1:12" s="383" customFormat="1" ht="15" x14ac:dyDescent="0.25">
      <c r="A276" s="384" t="s">
        <v>196</v>
      </c>
      <c r="B276" s="430" t="s">
        <v>189</v>
      </c>
      <c r="C276" s="431">
        <v>93.614099999999993</v>
      </c>
      <c r="D276" s="431">
        <v>6.31</v>
      </c>
      <c r="E276" s="432" t="s">
        <v>595</v>
      </c>
      <c r="F276" s="431">
        <v>9</v>
      </c>
      <c r="G276" s="431">
        <v>9.3806897670982998</v>
      </c>
      <c r="H276" s="432" t="s">
        <v>197</v>
      </c>
      <c r="I276" s="433">
        <v>53100</v>
      </c>
      <c r="J276" s="433">
        <v>53100</v>
      </c>
      <c r="K276" s="433">
        <v>49709.06</v>
      </c>
      <c r="L276" s="385">
        <v>1</v>
      </c>
    </row>
    <row r="277" spans="1:12" s="383" customFormat="1" ht="15" x14ac:dyDescent="0.25">
      <c r="A277" s="384" t="s">
        <v>196</v>
      </c>
      <c r="B277" s="430" t="s">
        <v>189</v>
      </c>
      <c r="C277" s="431">
        <v>95.210300000000004</v>
      </c>
      <c r="D277" s="431">
        <v>4.08</v>
      </c>
      <c r="E277" s="432" t="s">
        <v>383</v>
      </c>
      <c r="F277" s="431">
        <v>9.25</v>
      </c>
      <c r="G277" s="431">
        <v>9.6524147661049007</v>
      </c>
      <c r="H277" s="432" t="s">
        <v>197</v>
      </c>
      <c r="I277" s="433">
        <v>2500</v>
      </c>
      <c r="J277" s="433">
        <v>2500</v>
      </c>
      <c r="K277" s="433">
        <v>2380.2600000000002</v>
      </c>
      <c r="L277" s="385">
        <v>1</v>
      </c>
    </row>
    <row r="278" spans="1:12" s="383" customFormat="1" ht="15.6" x14ac:dyDescent="0.3">
      <c r="A278" s="386" t="s">
        <v>195</v>
      </c>
      <c r="B278" s="434" t="s">
        <v>195</v>
      </c>
      <c r="C278" s="435" t="s">
        <v>195</v>
      </c>
      <c r="D278" s="435" t="s">
        <v>195</v>
      </c>
      <c r="E278" s="436" t="s">
        <v>195</v>
      </c>
      <c r="F278" s="435" t="s">
        <v>195</v>
      </c>
      <c r="G278" s="435" t="s">
        <v>195</v>
      </c>
      <c r="H278" s="436" t="s">
        <v>195</v>
      </c>
      <c r="I278" s="437">
        <v>10820845</v>
      </c>
      <c r="J278" s="437">
        <v>10820845</v>
      </c>
      <c r="K278" s="437">
        <v>9678210.8900000006</v>
      </c>
      <c r="L278" s="387">
        <v>236</v>
      </c>
    </row>
    <row r="279" spans="1:12" s="383" customFormat="1" ht="15.6" x14ac:dyDescent="0.3">
      <c r="A279" s="386" t="s">
        <v>387</v>
      </c>
      <c r="B279" s="434"/>
      <c r="C279" s="435"/>
      <c r="D279" s="435"/>
      <c r="E279" s="436"/>
      <c r="F279" s="435"/>
      <c r="G279" s="435"/>
      <c r="H279" s="436"/>
      <c r="I279" s="437"/>
      <c r="J279" s="437"/>
      <c r="K279" s="437"/>
      <c r="L279" s="387"/>
    </row>
    <row r="280" spans="1:12" s="383" customFormat="1" ht="15" x14ac:dyDescent="0.25">
      <c r="A280" s="384" t="s">
        <v>196</v>
      </c>
      <c r="B280" s="430" t="s">
        <v>189</v>
      </c>
      <c r="C280" s="431">
        <v>72.874700000000004</v>
      </c>
      <c r="D280" s="431">
        <v>6.21</v>
      </c>
      <c r="E280" s="432" t="s">
        <v>596</v>
      </c>
      <c r="F280" s="431">
        <v>12</v>
      </c>
      <c r="G280" s="431">
        <v>12.6825030131969</v>
      </c>
      <c r="H280" s="432" t="s">
        <v>197</v>
      </c>
      <c r="I280" s="433">
        <v>7000</v>
      </c>
      <c r="J280" s="433">
        <v>7000</v>
      </c>
      <c r="K280" s="433">
        <v>5101.24</v>
      </c>
      <c r="L280" s="385">
        <v>2</v>
      </c>
    </row>
    <row r="281" spans="1:12" s="383" customFormat="1" ht="15" x14ac:dyDescent="0.25">
      <c r="A281" s="384" t="s">
        <v>196</v>
      </c>
      <c r="B281" s="430" t="s">
        <v>189</v>
      </c>
      <c r="C281" s="431">
        <v>74.747799999999998</v>
      </c>
      <c r="D281" s="431">
        <v>6.21</v>
      </c>
      <c r="E281" s="432" t="s">
        <v>597</v>
      </c>
      <c r="F281" s="431">
        <v>11.5</v>
      </c>
      <c r="G281" s="431">
        <v>12.1259328138015</v>
      </c>
      <c r="H281" s="432" t="s">
        <v>197</v>
      </c>
      <c r="I281" s="433">
        <v>20060</v>
      </c>
      <c r="J281" s="433">
        <v>20060</v>
      </c>
      <c r="K281" s="433">
        <v>14994.41</v>
      </c>
      <c r="L281" s="385">
        <v>1</v>
      </c>
    </row>
    <row r="282" spans="1:12" s="383" customFormat="1" ht="15" x14ac:dyDescent="0.25">
      <c r="A282" s="384" t="s">
        <v>196</v>
      </c>
      <c r="B282" s="430" t="s">
        <v>189</v>
      </c>
      <c r="C282" s="431">
        <v>75.747699999999995</v>
      </c>
      <c r="D282" s="431">
        <v>6.21</v>
      </c>
      <c r="E282" s="432" t="s">
        <v>598</v>
      </c>
      <c r="F282" s="431">
        <v>11.25</v>
      </c>
      <c r="G282" s="431">
        <v>11.8485937409996</v>
      </c>
      <c r="H282" s="432" t="s">
        <v>197</v>
      </c>
      <c r="I282" s="433">
        <v>46167.5</v>
      </c>
      <c r="J282" s="433">
        <v>46167.5</v>
      </c>
      <c r="K282" s="433">
        <v>34970.839999999997</v>
      </c>
      <c r="L282" s="385">
        <v>4</v>
      </c>
    </row>
    <row r="283" spans="1:12" s="383" customFormat="1" ht="15" x14ac:dyDescent="0.25">
      <c r="A283" s="384" t="s">
        <v>196</v>
      </c>
      <c r="B283" s="430" t="s">
        <v>189</v>
      </c>
      <c r="C283" s="431">
        <v>76.409700000000001</v>
      </c>
      <c r="D283" s="431">
        <v>5.64</v>
      </c>
      <c r="E283" s="432" t="s">
        <v>599</v>
      </c>
      <c r="F283" s="431">
        <v>11</v>
      </c>
      <c r="G283" s="431">
        <v>11.571883619521399</v>
      </c>
      <c r="H283" s="432" t="s">
        <v>197</v>
      </c>
      <c r="I283" s="433">
        <v>4400</v>
      </c>
      <c r="J283" s="433">
        <v>4400</v>
      </c>
      <c r="K283" s="433">
        <v>3362.03</v>
      </c>
      <c r="L283" s="385">
        <v>1</v>
      </c>
    </row>
    <row r="284" spans="1:12" s="383" customFormat="1" ht="15" x14ac:dyDescent="0.25">
      <c r="A284" s="384" t="s">
        <v>196</v>
      </c>
      <c r="B284" s="430" t="s">
        <v>189</v>
      </c>
      <c r="C284" s="431">
        <v>76.432500000000005</v>
      </c>
      <c r="D284" s="431">
        <v>5.64</v>
      </c>
      <c r="E284" s="432" t="s">
        <v>600</v>
      </c>
      <c r="F284" s="431">
        <v>11</v>
      </c>
      <c r="G284" s="431">
        <v>11.571883619521399</v>
      </c>
      <c r="H284" s="432" t="s">
        <v>197</v>
      </c>
      <c r="I284" s="433">
        <v>9000</v>
      </c>
      <c r="J284" s="433">
        <v>9000</v>
      </c>
      <c r="K284" s="433">
        <v>6878.93</v>
      </c>
      <c r="L284" s="385">
        <v>1</v>
      </c>
    </row>
    <row r="285" spans="1:12" s="383" customFormat="1" ht="15" x14ac:dyDescent="0.25">
      <c r="A285" s="384" t="s">
        <v>196</v>
      </c>
      <c r="B285" s="430" t="s">
        <v>189</v>
      </c>
      <c r="C285" s="431">
        <v>76.470799999999997</v>
      </c>
      <c r="D285" s="431">
        <v>5.64</v>
      </c>
      <c r="E285" s="432" t="s">
        <v>601</v>
      </c>
      <c r="F285" s="431">
        <v>11</v>
      </c>
      <c r="G285" s="431">
        <v>11.571883619521399</v>
      </c>
      <c r="H285" s="432" t="s">
        <v>197</v>
      </c>
      <c r="I285" s="433">
        <v>37900</v>
      </c>
      <c r="J285" s="433">
        <v>37900</v>
      </c>
      <c r="K285" s="433">
        <v>28982.44</v>
      </c>
      <c r="L285" s="385">
        <v>2</v>
      </c>
    </row>
    <row r="286" spans="1:12" s="383" customFormat="1" ht="15" x14ac:dyDescent="0.25">
      <c r="A286" s="384" t="s">
        <v>196</v>
      </c>
      <c r="B286" s="430" t="s">
        <v>189</v>
      </c>
      <c r="C286" s="431">
        <v>76.820599999999999</v>
      </c>
      <c r="D286" s="431">
        <v>6.21</v>
      </c>
      <c r="E286" s="432" t="s">
        <v>602</v>
      </c>
      <c r="F286" s="431">
        <v>11</v>
      </c>
      <c r="G286" s="431">
        <v>11.571883619521399</v>
      </c>
      <c r="H286" s="432" t="s">
        <v>197</v>
      </c>
      <c r="I286" s="433">
        <v>900</v>
      </c>
      <c r="J286" s="433">
        <v>900</v>
      </c>
      <c r="K286" s="433">
        <v>691.39</v>
      </c>
      <c r="L286" s="385">
        <v>1</v>
      </c>
    </row>
    <row r="287" spans="1:12" s="383" customFormat="1" ht="15" x14ac:dyDescent="0.25">
      <c r="A287" s="384" t="s">
        <v>196</v>
      </c>
      <c r="B287" s="430" t="s">
        <v>189</v>
      </c>
      <c r="C287" s="431">
        <v>77.0916</v>
      </c>
      <c r="D287" s="431">
        <v>5.64</v>
      </c>
      <c r="E287" s="432" t="s">
        <v>603</v>
      </c>
      <c r="F287" s="431">
        <v>11</v>
      </c>
      <c r="G287" s="431">
        <v>11.571883619521399</v>
      </c>
      <c r="H287" s="432" t="s">
        <v>197</v>
      </c>
      <c r="I287" s="433">
        <v>12612</v>
      </c>
      <c r="J287" s="433">
        <v>12612</v>
      </c>
      <c r="K287" s="433">
        <v>9722.7900000000009</v>
      </c>
      <c r="L287" s="385">
        <v>5</v>
      </c>
    </row>
    <row r="288" spans="1:12" s="383" customFormat="1" ht="15" x14ac:dyDescent="0.25">
      <c r="A288" s="384" t="s">
        <v>196</v>
      </c>
      <c r="B288" s="430" t="s">
        <v>189</v>
      </c>
      <c r="C288" s="431">
        <v>77.637</v>
      </c>
      <c r="D288" s="431">
        <v>5.93</v>
      </c>
      <c r="E288" s="432" t="s">
        <v>604</v>
      </c>
      <c r="F288" s="431">
        <v>11</v>
      </c>
      <c r="G288" s="431">
        <v>11.571883619521399</v>
      </c>
      <c r="H288" s="432" t="s">
        <v>197</v>
      </c>
      <c r="I288" s="433">
        <v>13350</v>
      </c>
      <c r="J288" s="433">
        <v>13350</v>
      </c>
      <c r="K288" s="433">
        <v>10364.530000000001</v>
      </c>
      <c r="L288" s="385">
        <v>2</v>
      </c>
    </row>
    <row r="289" spans="1:12" s="383" customFormat="1" ht="15" x14ac:dyDescent="0.25">
      <c r="A289" s="384" t="s">
        <v>196</v>
      </c>
      <c r="B289" s="430" t="s">
        <v>189</v>
      </c>
      <c r="C289" s="431">
        <v>78.438100000000006</v>
      </c>
      <c r="D289" s="431">
        <v>5.64</v>
      </c>
      <c r="E289" s="432" t="s">
        <v>605</v>
      </c>
      <c r="F289" s="431">
        <v>10.5</v>
      </c>
      <c r="G289" s="431">
        <v>11.0203450451823</v>
      </c>
      <c r="H289" s="432" t="s">
        <v>197</v>
      </c>
      <c r="I289" s="433">
        <v>15140</v>
      </c>
      <c r="J289" s="433">
        <v>15140</v>
      </c>
      <c r="K289" s="433">
        <v>11875.53</v>
      </c>
      <c r="L289" s="385">
        <v>1</v>
      </c>
    </row>
    <row r="290" spans="1:12" s="383" customFormat="1" ht="15" x14ac:dyDescent="0.25">
      <c r="A290" s="384" t="s">
        <v>196</v>
      </c>
      <c r="B290" s="430" t="s">
        <v>189</v>
      </c>
      <c r="C290" s="431">
        <v>79.307400000000001</v>
      </c>
      <c r="D290" s="431">
        <v>5.64</v>
      </c>
      <c r="E290" s="432" t="s">
        <v>606</v>
      </c>
      <c r="F290" s="431">
        <v>10.5</v>
      </c>
      <c r="G290" s="431">
        <v>11.0203450451823</v>
      </c>
      <c r="H290" s="432" t="s">
        <v>197</v>
      </c>
      <c r="I290" s="433">
        <v>46020</v>
      </c>
      <c r="J290" s="433">
        <v>46020</v>
      </c>
      <c r="K290" s="433">
        <v>36497.269999999997</v>
      </c>
      <c r="L290" s="385">
        <v>5</v>
      </c>
    </row>
    <row r="291" spans="1:12" s="383" customFormat="1" ht="15" x14ac:dyDescent="0.25">
      <c r="A291" s="384" t="s">
        <v>196</v>
      </c>
      <c r="B291" s="430" t="s">
        <v>189</v>
      </c>
      <c r="C291" s="431">
        <v>79.927300000000002</v>
      </c>
      <c r="D291" s="431">
        <v>5.36</v>
      </c>
      <c r="E291" s="432" t="s">
        <v>607</v>
      </c>
      <c r="F291" s="431">
        <v>10.25</v>
      </c>
      <c r="G291" s="431">
        <v>10.745514005659899</v>
      </c>
      <c r="H291" s="432" t="s">
        <v>197</v>
      </c>
      <c r="I291" s="433">
        <v>9292.5</v>
      </c>
      <c r="J291" s="433">
        <v>9292.5</v>
      </c>
      <c r="K291" s="433">
        <v>7427.24</v>
      </c>
      <c r="L291" s="385">
        <v>1</v>
      </c>
    </row>
    <row r="292" spans="1:12" s="383" customFormat="1" ht="15" x14ac:dyDescent="0.25">
      <c r="A292" s="384" t="s">
        <v>196</v>
      </c>
      <c r="B292" s="430" t="s">
        <v>189</v>
      </c>
      <c r="C292" s="431">
        <v>80.783100000000005</v>
      </c>
      <c r="D292" s="431">
        <v>5.36</v>
      </c>
      <c r="E292" s="432" t="s">
        <v>608</v>
      </c>
      <c r="F292" s="431">
        <v>10</v>
      </c>
      <c r="G292" s="431">
        <v>10.471306744129601</v>
      </c>
      <c r="H292" s="432" t="s">
        <v>197</v>
      </c>
      <c r="I292" s="433">
        <v>53100</v>
      </c>
      <c r="J292" s="433">
        <v>53100</v>
      </c>
      <c r="K292" s="433">
        <v>42895.839999999997</v>
      </c>
      <c r="L292" s="385">
        <v>1</v>
      </c>
    </row>
    <row r="293" spans="1:12" s="383" customFormat="1" ht="15" x14ac:dyDescent="0.25">
      <c r="A293" s="384" t="s">
        <v>196</v>
      </c>
      <c r="B293" s="430" t="s">
        <v>189</v>
      </c>
      <c r="C293" s="431">
        <v>80.866299999999995</v>
      </c>
      <c r="D293" s="431">
        <v>5.36</v>
      </c>
      <c r="E293" s="432" t="s">
        <v>609</v>
      </c>
      <c r="F293" s="431">
        <v>10</v>
      </c>
      <c r="G293" s="431">
        <v>10.471306744129601</v>
      </c>
      <c r="H293" s="432" t="s">
        <v>197</v>
      </c>
      <c r="I293" s="433">
        <v>9292.5</v>
      </c>
      <c r="J293" s="433">
        <v>9292.5</v>
      </c>
      <c r="K293" s="433">
        <v>7514.5</v>
      </c>
      <c r="L293" s="385">
        <v>1</v>
      </c>
    </row>
    <row r="294" spans="1:12" s="383" customFormat="1" ht="15" x14ac:dyDescent="0.25">
      <c r="A294" s="384" t="s">
        <v>196</v>
      </c>
      <c r="B294" s="430" t="s">
        <v>189</v>
      </c>
      <c r="C294" s="431">
        <v>80.9191</v>
      </c>
      <c r="D294" s="431">
        <v>5.36</v>
      </c>
      <c r="E294" s="432" t="s">
        <v>610</v>
      </c>
      <c r="F294" s="431">
        <v>10</v>
      </c>
      <c r="G294" s="431">
        <v>10.471306744129601</v>
      </c>
      <c r="H294" s="432" t="s">
        <v>197</v>
      </c>
      <c r="I294" s="433">
        <v>10000</v>
      </c>
      <c r="J294" s="433">
        <v>10000</v>
      </c>
      <c r="K294" s="433">
        <v>8091.91</v>
      </c>
      <c r="L294" s="385">
        <v>1</v>
      </c>
    </row>
    <row r="295" spans="1:12" s="383" customFormat="1" ht="15" x14ac:dyDescent="0.25">
      <c r="A295" s="384" t="s">
        <v>196</v>
      </c>
      <c r="B295" s="430" t="s">
        <v>189</v>
      </c>
      <c r="C295" s="431">
        <v>81.044799999999995</v>
      </c>
      <c r="D295" s="431">
        <v>6.21</v>
      </c>
      <c r="E295" s="432" t="s">
        <v>611</v>
      </c>
      <c r="F295" s="431">
        <v>10</v>
      </c>
      <c r="G295" s="431">
        <v>10.471306744129601</v>
      </c>
      <c r="H295" s="432" t="s">
        <v>197</v>
      </c>
      <c r="I295" s="433">
        <v>20060</v>
      </c>
      <c r="J295" s="433">
        <v>20060</v>
      </c>
      <c r="K295" s="433">
        <v>16257.58</v>
      </c>
      <c r="L295" s="385">
        <v>1</v>
      </c>
    </row>
    <row r="296" spans="1:12" s="383" customFormat="1" ht="15" x14ac:dyDescent="0.25">
      <c r="A296" s="384" t="s">
        <v>196</v>
      </c>
      <c r="B296" s="430" t="s">
        <v>189</v>
      </c>
      <c r="C296" s="431">
        <v>82.032499999999999</v>
      </c>
      <c r="D296" s="431">
        <v>5.36</v>
      </c>
      <c r="E296" s="432" t="s">
        <v>612</v>
      </c>
      <c r="F296" s="431">
        <v>9.75</v>
      </c>
      <c r="G296" s="431">
        <v>10.1977219732574</v>
      </c>
      <c r="H296" s="432" t="s">
        <v>197</v>
      </c>
      <c r="I296" s="433">
        <v>29960</v>
      </c>
      <c r="J296" s="433">
        <v>29960</v>
      </c>
      <c r="K296" s="433">
        <v>24576.93</v>
      </c>
      <c r="L296" s="385">
        <v>2</v>
      </c>
    </row>
    <row r="297" spans="1:12" s="383" customFormat="1" ht="15" x14ac:dyDescent="0.25">
      <c r="A297" s="384" t="s">
        <v>196</v>
      </c>
      <c r="B297" s="430" t="s">
        <v>189</v>
      </c>
      <c r="C297" s="431">
        <v>82.353399999999993</v>
      </c>
      <c r="D297" s="431">
        <v>5.36</v>
      </c>
      <c r="E297" s="432" t="s">
        <v>418</v>
      </c>
      <c r="F297" s="431">
        <v>10</v>
      </c>
      <c r="G297" s="431">
        <v>10.471306744129601</v>
      </c>
      <c r="H297" s="432" t="s">
        <v>197</v>
      </c>
      <c r="I297" s="433">
        <v>53100</v>
      </c>
      <c r="J297" s="433">
        <v>53100</v>
      </c>
      <c r="K297" s="433">
        <v>43729.64</v>
      </c>
      <c r="L297" s="385">
        <v>1</v>
      </c>
    </row>
    <row r="298" spans="1:12" s="383" customFormat="1" ht="15" x14ac:dyDescent="0.25">
      <c r="A298" s="384" t="s">
        <v>196</v>
      </c>
      <c r="B298" s="430" t="s">
        <v>189</v>
      </c>
      <c r="C298" s="431">
        <v>82.624200000000002</v>
      </c>
      <c r="D298" s="431">
        <v>5.07</v>
      </c>
      <c r="E298" s="432" t="s">
        <v>512</v>
      </c>
      <c r="F298" s="431">
        <v>10</v>
      </c>
      <c r="G298" s="431">
        <v>10.471306744129601</v>
      </c>
      <c r="H298" s="432" t="s">
        <v>197</v>
      </c>
      <c r="I298" s="433">
        <v>52362.5</v>
      </c>
      <c r="J298" s="433">
        <v>52362.5</v>
      </c>
      <c r="K298" s="433">
        <v>43264.08</v>
      </c>
      <c r="L298" s="385">
        <v>1</v>
      </c>
    </row>
    <row r="299" spans="1:12" s="383" customFormat="1" ht="15" x14ac:dyDescent="0.25">
      <c r="A299" s="384" t="s">
        <v>196</v>
      </c>
      <c r="B299" s="430" t="s">
        <v>189</v>
      </c>
      <c r="C299" s="431">
        <v>82.629900000000006</v>
      </c>
      <c r="D299" s="431">
        <v>5.36</v>
      </c>
      <c r="E299" s="432" t="s">
        <v>613</v>
      </c>
      <c r="F299" s="431">
        <v>9.75</v>
      </c>
      <c r="G299" s="431">
        <v>10.1977219732574</v>
      </c>
      <c r="H299" s="432" t="s">
        <v>197</v>
      </c>
      <c r="I299" s="433">
        <v>61200</v>
      </c>
      <c r="J299" s="433">
        <v>61200</v>
      </c>
      <c r="K299" s="433">
        <v>50569.5</v>
      </c>
      <c r="L299" s="385">
        <v>2</v>
      </c>
    </row>
    <row r="300" spans="1:12" s="383" customFormat="1" ht="15" x14ac:dyDescent="0.25">
      <c r="A300" s="384" t="s">
        <v>196</v>
      </c>
      <c r="B300" s="430" t="s">
        <v>189</v>
      </c>
      <c r="C300" s="431">
        <v>82.6374</v>
      </c>
      <c r="D300" s="431">
        <v>5.36</v>
      </c>
      <c r="E300" s="432" t="s">
        <v>614</v>
      </c>
      <c r="F300" s="431">
        <v>9.75</v>
      </c>
      <c r="G300" s="431">
        <v>10.1977219732574</v>
      </c>
      <c r="H300" s="432" t="s">
        <v>197</v>
      </c>
      <c r="I300" s="433">
        <v>35500</v>
      </c>
      <c r="J300" s="433">
        <v>35500</v>
      </c>
      <c r="K300" s="433">
        <v>29336.27</v>
      </c>
      <c r="L300" s="385">
        <v>1</v>
      </c>
    </row>
    <row r="301" spans="1:12" s="383" customFormat="1" ht="15" x14ac:dyDescent="0.25">
      <c r="A301" s="384" t="s">
        <v>196</v>
      </c>
      <c r="B301" s="430" t="s">
        <v>189</v>
      </c>
      <c r="C301" s="431">
        <v>83.086699999999993</v>
      </c>
      <c r="D301" s="431">
        <v>5.07</v>
      </c>
      <c r="E301" s="432" t="s">
        <v>615</v>
      </c>
      <c r="F301" s="431">
        <v>10</v>
      </c>
      <c r="G301" s="431">
        <v>10.471306744129601</v>
      </c>
      <c r="H301" s="432" t="s">
        <v>197</v>
      </c>
      <c r="I301" s="433">
        <v>25000</v>
      </c>
      <c r="J301" s="433">
        <v>25000</v>
      </c>
      <c r="K301" s="433">
        <v>20771.689999999999</v>
      </c>
      <c r="L301" s="385">
        <v>1</v>
      </c>
    </row>
    <row r="302" spans="1:12" s="383" customFormat="1" ht="15" x14ac:dyDescent="0.25">
      <c r="A302" s="384" t="s">
        <v>196</v>
      </c>
      <c r="B302" s="430" t="s">
        <v>189</v>
      </c>
      <c r="C302" s="431">
        <v>83.195099999999996</v>
      </c>
      <c r="D302" s="431">
        <v>5.36</v>
      </c>
      <c r="E302" s="432" t="s">
        <v>372</v>
      </c>
      <c r="F302" s="431">
        <v>9.75</v>
      </c>
      <c r="G302" s="431">
        <v>10.1977219732574</v>
      </c>
      <c r="H302" s="432" t="s">
        <v>197</v>
      </c>
      <c r="I302" s="433">
        <v>15000</v>
      </c>
      <c r="J302" s="433">
        <v>15000</v>
      </c>
      <c r="K302" s="433">
        <v>12479.27</v>
      </c>
      <c r="L302" s="385">
        <v>1</v>
      </c>
    </row>
    <row r="303" spans="1:12" s="383" customFormat="1" ht="15" x14ac:dyDescent="0.25">
      <c r="A303" s="384" t="s">
        <v>196</v>
      </c>
      <c r="B303" s="430" t="s">
        <v>189</v>
      </c>
      <c r="C303" s="431">
        <v>83.2179</v>
      </c>
      <c r="D303" s="431">
        <v>5.36</v>
      </c>
      <c r="E303" s="432" t="s">
        <v>371</v>
      </c>
      <c r="F303" s="431">
        <v>9.75</v>
      </c>
      <c r="G303" s="431">
        <v>10.1977219732574</v>
      </c>
      <c r="H303" s="432" t="s">
        <v>197</v>
      </c>
      <c r="I303" s="433">
        <v>53100</v>
      </c>
      <c r="J303" s="433">
        <v>53100</v>
      </c>
      <c r="K303" s="433">
        <v>44188.69</v>
      </c>
      <c r="L303" s="385">
        <v>1</v>
      </c>
    </row>
    <row r="304" spans="1:12" s="383" customFormat="1" ht="15" x14ac:dyDescent="0.25">
      <c r="A304" s="384" t="s">
        <v>196</v>
      </c>
      <c r="B304" s="430" t="s">
        <v>189</v>
      </c>
      <c r="C304" s="431">
        <v>83.479799999999997</v>
      </c>
      <c r="D304" s="431">
        <v>5.07</v>
      </c>
      <c r="E304" s="432" t="s">
        <v>616</v>
      </c>
      <c r="F304" s="431">
        <v>9.75</v>
      </c>
      <c r="G304" s="431">
        <v>10.1977219732574</v>
      </c>
      <c r="H304" s="432" t="s">
        <v>197</v>
      </c>
      <c r="I304" s="433">
        <v>5000</v>
      </c>
      <c r="J304" s="433">
        <v>5000</v>
      </c>
      <c r="K304" s="433">
        <v>4173.99</v>
      </c>
      <c r="L304" s="385">
        <v>1</v>
      </c>
    </row>
    <row r="305" spans="1:12" s="383" customFormat="1" ht="15" x14ac:dyDescent="0.25">
      <c r="A305" s="384" t="s">
        <v>196</v>
      </c>
      <c r="B305" s="430" t="s">
        <v>189</v>
      </c>
      <c r="C305" s="431">
        <v>83.615700000000004</v>
      </c>
      <c r="D305" s="431">
        <v>5.36</v>
      </c>
      <c r="E305" s="432" t="s">
        <v>617</v>
      </c>
      <c r="F305" s="431">
        <v>9.65</v>
      </c>
      <c r="G305" s="431">
        <v>10.0884620743856</v>
      </c>
      <c r="H305" s="432" t="s">
        <v>197</v>
      </c>
      <c r="I305" s="433">
        <v>53100</v>
      </c>
      <c r="J305" s="433">
        <v>53100</v>
      </c>
      <c r="K305" s="433">
        <v>44399.92</v>
      </c>
      <c r="L305" s="385">
        <v>1</v>
      </c>
    </row>
    <row r="306" spans="1:12" s="383" customFormat="1" ht="15" x14ac:dyDescent="0.25">
      <c r="A306" s="384" t="s">
        <v>196</v>
      </c>
      <c r="B306" s="430" t="s">
        <v>189</v>
      </c>
      <c r="C306" s="431">
        <v>84.265500000000003</v>
      </c>
      <c r="D306" s="431">
        <v>5.07</v>
      </c>
      <c r="E306" s="432" t="s">
        <v>618</v>
      </c>
      <c r="F306" s="431">
        <v>9.5</v>
      </c>
      <c r="G306" s="431">
        <v>9.9247584081007005</v>
      </c>
      <c r="H306" s="432" t="s">
        <v>197</v>
      </c>
      <c r="I306" s="433">
        <v>7820</v>
      </c>
      <c r="J306" s="433">
        <v>7820</v>
      </c>
      <c r="K306" s="433">
        <v>6589.56</v>
      </c>
      <c r="L306" s="385">
        <v>1</v>
      </c>
    </row>
    <row r="307" spans="1:12" s="383" customFormat="1" ht="15" x14ac:dyDescent="0.25">
      <c r="A307" s="384" t="s">
        <v>196</v>
      </c>
      <c r="B307" s="430" t="s">
        <v>189</v>
      </c>
      <c r="C307" s="431">
        <v>84.330799999999996</v>
      </c>
      <c r="D307" s="431">
        <v>5.07</v>
      </c>
      <c r="E307" s="432" t="s">
        <v>619</v>
      </c>
      <c r="F307" s="431">
        <v>9.5</v>
      </c>
      <c r="G307" s="431">
        <v>9.9247584081007005</v>
      </c>
      <c r="H307" s="432" t="s">
        <v>197</v>
      </c>
      <c r="I307" s="433">
        <v>13100</v>
      </c>
      <c r="J307" s="433">
        <v>13100</v>
      </c>
      <c r="K307" s="433">
        <v>11047.34</v>
      </c>
      <c r="L307" s="385">
        <v>1</v>
      </c>
    </row>
    <row r="308" spans="1:12" s="383" customFormat="1" ht="15" x14ac:dyDescent="0.25">
      <c r="A308" s="384" t="s">
        <v>196</v>
      </c>
      <c r="B308" s="430" t="s">
        <v>189</v>
      </c>
      <c r="C308" s="431">
        <v>84.338899999999995</v>
      </c>
      <c r="D308" s="431">
        <v>5.07</v>
      </c>
      <c r="E308" s="432" t="s">
        <v>620</v>
      </c>
      <c r="F308" s="431">
        <v>9.5</v>
      </c>
      <c r="G308" s="431">
        <v>9.9247584081007005</v>
      </c>
      <c r="H308" s="432" t="s">
        <v>197</v>
      </c>
      <c r="I308" s="433">
        <v>53100</v>
      </c>
      <c r="J308" s="433">
        <v>53100</v>
      </c>
      <c r="K308" s="433">
        <v>44783.96</v>
      </c>
      <c r="L308" s="385">
        <v>1</v>
      </c>
    </row>
    <row r="309" spans="1:12" s="383" customFormat="1" ht="15" x14ac:dyDescent="0.25">
      <c r="A309" s="384" t="s">
        <v>196</v>
      </c>
      <c r="B309" s="430" t="s">
        <v>189</v>
      </c>
      <c r="C309" s="431">
        <v>85.077399999999997</v>
      </c>
      <c r="D309" s="431">
        <v>5.07</v>
      </c>
      <c r="E309" s="432" t="s">
        <v>621</v>
      </c>
      <c r="F309" s="431">
        <v>9.375</v>
      </c>
      <c r="G309" s="431">
        <v>9.7885091767742995</v>
      </c>
      <c r="H309" s="432" t="s">
        <v>197</v>
      </c>
      <c r="I309" s="433">
        <v>53100</v>
      </c>
      <c r="J309" s="433">
        <v>53100</v>
      </c>
      <c r="K309" s="433">
        <v>45176.09</v>
      </c>
      <c r="L309" s="385">
        <v>1</v>
      </c>
    </row>
    <row r="310" spans="1:12" s="383" customFormat="1" ht="15" x14ac:dyDescent="0.25">
      <c r="A310" s="384" t="s">
        <v>196</v>
      </c>
      <c r="B310" s="430" t="s">
        <v>189</v>
      </c>
      <c r="C310" s="431">
        <v>85.100200000000001</v>
      </c>
      <c r="D310" s="431">
        <v>5.07</v>
      </c>
      <c r="E310" s="432" t="s">
        <v>313</v>
      </c>
      <c r="F310" s="431">
        <v>9.25</v>
      </c>
      <c r="G310" s="431">
        <v>9.6524147661049007</v>
      </c>
      <c r="H310" s="432" t="s">
        <v>197</v>
      </c>
      <c r="I310" s="433">
        <v>44692.5</v>
      </c>
      <c r="J310" s="433">
        <v>44692.5</v>
      </c>
      <c r="K310" s="433">
        <v>38033.4</v>
      </c>
      <c r="L310" s="385">
        <v>1</v>
      </c>
    </row>
    <row r="311" spans="1:12" s="383" customFormat="1" ht="15" x14ac:dyDescent="0.25">
      <c r="A311" s="384" t="s">
        <v>196</v>
      </c>
      <c r="B311" s="430" t="s">
        <v>189</v>
      </c>
      <c r="C311" s="431">
        <v>85.131399999999999</v>
      </c>
      <c r="D311" s="431">
        <v>5.07</v>
      </c>
      <c r="E311" s="432" t="s">
        <v>622</v>
      </c>
      <c r="F311" s="431">
        <v>9.25</v>
      </c>
      <c r="G311" s="431">
        <v>9.6524147661049007</v>
      </c>
      <c r="H311" s="432" t="s">
        <v>197</v>
      </c>
      <c r="I311" s="433">
        <v>50592.5</v>
      </c>
      <c r="J311" s="433">
        <v>50592.5</v>
      </c>
      <c r="K311" s="433">
        <v>43070.1</v>
      </c>
      <c r="L311" s="385">
        <v>1</v>
      </c>
    </row>
    <row r="312" spans="1:12" s="383" customFormat="1" ht="15" x14ac:dyDescent="0.25">
      <c r="A312" s="384" t="s">
        <v>196</v>
      </c>
      <c r="B312" s="430" t="s">
        <v>189</v>
      </c>
      <c r="C312" s="431">
        <v>85.139099999999999</v>
      </c>
      <c r="D312" s="431">
        <v>5.07</v>
      </c>
      <c r="E312" s="432" t="s">
        <v>619</v>
      </c>
      <c r="F312" s="431">
        <v>9.25</v>
      </c>
      <c r="G312" s="431">
        <v>9.6524147661049007</v>
      </c>
      <c r="H312" s="432" t="s">
        <v>197</v>
      </c>
      <c r="I312" s="433">
        <v>106200</v>
      </c>
      <c r="J312" s="433">
        <v>106200</v>
      </c>
      <c r="K312" s="433">
        <v>90417.72</v>
      </c>
      <c r="L312" s="385">
        <v>2</v>
      </c>
    </row>
    <row r="313" spans="1:12" s="383" customFormat="1" ht="15" x14ac:dyDescent="0.25">
      <c r="A313" s="384" t="s">
        <v>196</v>
      </c>
      <c r="B313" s="430" t="s">
        <v>189</v>
      </c>
      <c r="C313" s="431">
        <v>85.154499999999999</v>
      </c>
      <c r="D313" s="431">
        <v>5.07</v>
      </c>
      <c r="E313" s="432" t="s">
        <v>314</v>
      </c>
      <c r="F313" s="431">
        <v>9.25</v>
      </c>
      <c r="G313" s="431">
        <v>9.6524147661049007</v>
      </c>
      <c r="H313" s="432" t="s">
        <v>197</v>
      </c>
      <c r="I313" s="433">
        <v>33100</v>
      </c>
      <c r="J313" s="433">
        <v>33100</v>
      </c>
      <c r="K313" s="433">
        <v>28186.15</v>
      </c>
      <c r="L313" s="385">
        <v>1</v>
      </c>
    </row>
    <row r="314" spans="1:12" s="383" customFormat="1" ht="15" x14ac:dyDescent="0.25">
      <c r="A314" s="384" t="s">
        <v>196</v>
      </c>
      <c r="B314" s="430" t="s">
        <v>189</v>
      </c>
      <c r="C314" s="431">
        <v>85.162000000000006</v>
      </c>
      <c r="D314" s="431">
        <v>5.07</v>
      </c>
      <c r="E314" s="432" t="s">
        <v>623</v>
      </c>
      <c r="F314" s="431">
        <v>9.75</v>
      </c>
      <c r="G314" s="431">
        <v>10.1977219732574</v>
      </c>
      <c r="H314" s="432" t="s">
        <v>197</v>
      </c>
      <c r="I314" s="433">
        <v>52510</v>
      </c>
      <c r="J314" s="433">
        <v>52510</v>
      </c>
      <c r="K314" s="433">
        <v>44718.55</v>
      </c>
      <c r="L314" s="385">
        <v>1</v>
      </c>
    </row>
    <row r="315" spans="1:12" s="383" customFormat="1" ht="15" x14ac:dyDescent="0.25">
      <c r="A315" s="384" t="s">
        <v>196</v>
      </c>
      <c r="B315" s="430" t="s">
        <v>189</v>
      </c>
      <c r="C315" s="431">
        <v>85.200999999999993</v>
      </c>
      <c r="D315" s="431">
        <v>5.07</v>
      </c>
      <c r="E315" s="432" t="s">
        <v>624</v>
      </c>
      <c r="F315" s="431">
        <v>9.25</v>
      </c>
      <c r="G315" s="431">
        <v>9.6524147661049007</v>
      </c>
      <c r="H315" s="432" t="s">
        <v>197</v>
      </c>
      <c r="I315" s="433">
        <v>53100</v>
      </c>
      <c r="J315" s="433">
        <v>53100</v>
      </c>
      <c r="K315" s="433">
        <v>45241.72</v>
      </c>
      <c r="L315" s="385">
        <v>1</v>
      </c>
    </row>
    <row r="316" spans="1:12" s="383" customFormat="1" ht="15" x14ac:dyDescent="0.25">
      <c r="A316" s="384" t="s">
        <v>196</v>
      </c>
      <c r="B316" s="430" t="s">
        <v>189</v>
      </c>
      <c r="C316" s="431">
        <v>85.208699999999993</v>
      </c>
      <c r="D316" s="431">
        <v>5.07</v>
      </c>
      <c r="E316" s="432" t="s">
        <v>410</v>
      </c>
      <c r="F316" s="431">
        <v>9.25</v>
      </c>
      <c r="G316" s="431">
        <v>9.6524147661049007</v>
      </c>
      <c r="H316" s="432" t="s">
        <v>197</v>
      </c>
      <c r="I316" s="433">
        <v>49265</v>
      </c>
      <c r="J316" s="433">
        <v>49265</v>
      </c>
      <c r="K316" s="433">
        <v>41978.09</v>
      </c>
      <c r="L316" s="385">
        <v>1</v>
      </c>
    </row>
    <row r="317" spans="1:12" s="383" customFormat="1" ht="15" x14ac:dyDescent="0.25">
      <c r="A317" s="384" t="s">
        <v>196</v>
      </c>
      <c r="B317" s="430" t="s">
        <v>189</v>
      </c>
      <c r="C317" s="431">
        <v>85.443100000000001</v>
      </c>
      <c r="D317" s="431">
        <v>5.07</v>
      </c>
      <c r="E317" s="432" t="s">
        <v>615</v>
      </c>
      <c r="F317" s="431">
        <v>9.25</v>
      </c>
      <c r="G317" s="431">
        <v>9.6524147661049007</v>
      </c>
      <c r="H317" s="432" t="s">
        <v>197</v>
      </c>
      <c r="I317" s="433">
        <v>103987.5</v>
      </c>
      <c r="J317" s="433">
        <v>103987.5</v>
      </c>
      <c r="K317" s="433">
        <v>88850.11</v>
      </c>
      <c r="L317" s="385">
        <v>2</v>
      </c>
    </row>
    <row r="318" spans="1:12" s="383" customFormat="1" ht="15" x14ac:dyDescent="0.25">
      <c r="A318" s="384" t="s">
        <v>196</v>
      </c>
      <c r="B318" s="430" t="s">
        <v>189</v>
      </c>
      <c r="C318" s="431">
        <v>85.474400000000003</v>
      </c>
      <c r="D318" s="431">
        <v>5.07</v>
      </c>
      <c r="E318" s="432" t="s">
        <v>621</v>
      </c>
      <c r="F318" s="431">
        <v>9.25</v>
      </c>
      <c r="G318" s="431">
        <v>9.6524147661049007</v>
      </c>
      <c r="H318" s="432" t="s">
        <v>197</v>
      </c>
      <c r="I318" s="433">
        <v>47052.5</v>
      </c>
      <c r="J318" s="433">
        <v>47052.5</v>
      </c>
      <c r="K318" s="433">
        <v>40217.839999999997</v>
      </c>
      <c r="L318" s="385">
        <v>1</v>
      </c>
    </row>
    <row r="319" spans="1:12" s="383" customFormat="1" ht="15" x14ac:dyDescent="0.25">
      <c r="A319" s="384" t="s">
        <v>196</v>
      </c>
      <c r="B319" s="430" t="s">
        <v>189</v>
      </c>
      <c r="C319" s="431">
        <v>85.490099999999998</v>
      </c>
      <c r="D319" s="431">
        <v>5.07</v>
      </c>
      <c r="E319" s="432" t="s">
        <v>625</v>
      </c>
      <c r="F319" s="431">
        <v>9.25</v>
      </c>
      <c r="G319" s="431">
        <v>9.6524147661049007</v>
      </c>
      <c r="H319" s="432" t="s">
        <v>197</v>
      </c>
      <c r="I319" s="433">
        <v>49412.5</v>
      </c>
      <c r="J319" s="433">
        <v>49412.5</v>
      </c>
      <c r="K319" s="433">
        <v>42242.8</v>
      </c>
      <c r="L319" s="385">
        <v>1</v>
      </c>
    </row>
    <row r="320" spans="1:12" s="383" customFormat="1" ht="15" x14ac:dyDescent="0.25">
      <c r="A320" s="384" t="s">
        <v>196</v>
      </c>
      <c r="B320" s="430" t="s">
        <v>189</v>
      </c>
      <c r="C320" s="431">
        <v>85.498000000000005</v>
      </c>
      <c r="D320" s="431">
        <v>5.07</v>
      </c>
      <c r="E320" s="432" t="s">
        <v>626</v>
      </c>
      <c r="F320" s="431">
        <v>9.25</v>
      </c>
      <c r="G320" s="431">
        <v>9.6524147661049007</v>
      </c>
      <c r="H320" s="432" t="s">
        <v>197</v>
      </c>
      <c r="I320" s="433">
        <v>93810</v>
      </c>
      <c r="J320" s="433">
        <v>93810</v>
      </c>
      <c r="K320" s="433">
        <v>80205.64</v>
      </c>
      <c r="L320" s="385">
        <v>2</v>
      </c>
    </row>
    <row r="321" spans="1:12" s="383" customFormat="1" ht="15" x14ac:dyDescent="0.25">
      <c r="A321" s="384" t="s">
        <v>196</v>
      </c>
      <c r="B321" s="430" t="s">
        <v>189</v>
      </c>
      <c r="C321" s="431">
        <v>85.529499999999999</v>
      </c>
      <c r="D321" s="431">
        <v>5.07</v>
      </c>
      <c r="E321" s="432" t="s">
        <v>627</v>
      </c>
      <c r="F321" s="431">
        <v>9.25</v>
      </c>
      <c r="G321" s="431">
        <v>9.6524147661049007</v>
      </c>
      <c r="H321" s="432" t="s">
        <v>197</v>
      </c>
      <c r="I321" s="433">
        <v>20000</v>
      </c>
      <c r="J321" s="433">
        <v>20000</v>
      </c>
      <c r="K321" s="433">
        <v>17105.89</v>
      </c>
      <c r="L321" s="385">
        <v>1</v>
      </c>
    </row>
    <row r="322" spans="1:12" s="383" customFormat="1" ht="15" x14ac:dyDescent="0.25">
      <c r="A322" s="384" t="s">
        <v>196</v>
      </c>
      <c r="B322" s="430" t="s">
        <v>189</v>
      </c>
      <c r="C322" s="431">
        <v>85.545199999999994</v>
      </c>
      <c r="D322" s="431">
        <v>5.07</v>
      </c>
      <c r="E322" s="432" t="s">
        <v>628</v>
      </c>
      <c r="F322" s="431">
        <v>9.25</v>
      </c>
      <c r="G322" s="431">
        <v>9.6524147661049007</v>
      </c>
      <c r="H322" s="432" t="s">
        <v>197</v>
      </c>
      <c r="I322" s="433">
        <v>53100</v>
      </c>
      <c r="J322" s="433">
        <v>53100</v>
      </c>
      <c r="K322" s="433">
        <v>45424.52</v>
      </c>
      <c r="L322" s="385">
        <v>1</v>
      </c>
    </row>
    <row r="323" spans="1:12" s="383" customFormat="1" ht="15" x14ac:dyDescent="0.25">
      <c r="A323" s="384" t="s">
        <v>196</v>
      </c>
      <c r="B323" s="430" t="s">
        <v>189</v>
      </c>
      <c r="C323" s="431">
        <v>85.8309</v>
      </c>
      <c r="D323" s="431">
        <v>5.07</v>
      </c>
      <c r="E323" s="432" t="s">
        <v>629</v>
      </c>
      <c r="F323" s="431">
        <v>9.5</v>
      </c>
      <c r="G323" s="431">
        <v>9.9247584081007005</v>
      </c>
      <c r="H323" s="432" t="s">
        <v>197</v>
      </c>
      <c r="I323" s="433">
        <v>40000</v>
      </c>
      <c r="J323" s="433">
        <v>40000</v>
      </c>
      <c r="K323" s="433">
        <v>34332.379999999997</v>
      </c>
      <c r="L323" s="385">
        <v>1</v>
      </c>
    </row>
    <row r="324" spans="1:12" s="383" customFormat="1" ht="15" x14ac:dyDescent="0.25">
      <c r="A324" s="384" t="s">
        <v>196</v>
      </c>
      <c r="B324" s="430" t="s">
        <v>189</v>
      </c>
      <c r="C324" s="431">
        <v>85.839399999999998</v>
      </c>
      <c r="D324" s="431">
        <v>5.07</v>
      </c>
      <c r="E324" s="432" t="s">
        <v>630</v>
      </c>
      <c r="F324" s="431">
        <v>9.5</v>
      </c>
      <c r="G324" s="431">
        <v>9.9247584081007005</v>
      </c>
      <c r="H324" s="432" t="s">
        <v>197</v>
      </c>
      <c r="I324" s="433">
        <v>128565</v>
      </c>
      <c r="J324" s="433">
        <v>128565</v>
      </c>
      <c r="K324" s="433">
        <v>110359.46</v>
      </c>
      <c r="L324" s="385">
        <v>3</v>
      </c>
    </row>
    <row r="325" spans="1:12" s="383" customFormat="1" ht="15" x14ac:dyDescent="0.25">
      <c r="A325" s="384" t="s">
        <v>196</v>
      </c>
      <c r="B325" s="430" t="s">
        <v>189</v>
      </c>
      <c r="C325" s="431">
        <v>85.847899999999996</v>
      </c>
      <c r="D325" s="431">
        <v>5.07</v>
      </c>
      <c r="E325" s="432" t="s">
        <v>631</v>
      </c>
      <c r="F325" s="431">
        <v>9.5</v>
      </c>
      <c r="G325" s="431">
        <v>9.9247584081007005</v>
      </c>
      <c r="H325" s="432" t="s">
        <v>197</v>
      </c>
      <c r="I325" s="433">
        <v>26550</v>
      </c>
      <c r="J325" s="433">
        <v>26550</v>
      </c>
      <c r="K325" s="433">
        <v>22792.62</v>
      </c>
      <c r="L325" s="385">
        <v>1</v>
      </c>
    </row>
    <row r="326" spans="1:12" s="383" customFormat="1" ht="15" x14ac:dyDescent="0.25">
      <c r="A326" s="384" t="s">
        <v>196</v>
      </c>
      <c r="B326" s="430" t="s">
        <v>189</v>
      </c>
      <c r="C326" s="431">
        <v>85.958799999999997</v>
      </c>
      <c r="D326" s="431">
        <v>5.07</v>
      </c>
      <c r="E326" s="432" t="s">
        <v>632</v>
      </c>
      <c r="F326" s="431">
        <v>9.5</v>
      </c>
      <c r="G326" s="431">
        <v>9.9247584081007005</v>
      </c>
      <c r="H326" s="432" t="s">
        <v>197</v>
      </c>
      <c r="I326" s="433">
        <v>30830</v>
      </c>
      <c r="J326" s="433">
        <v>30830</v>
      </c>
      <c r="K326" s="433">
        <v>26501.11</v>
      </c>
      <c r="L326" s="385">
        <v>1</v>
      </c>
    </row>
    <row r="327" spans="1:12" s="383" customFormat="1" ht="15" x14ac:dyDescent="0.25">
      <c r="A327" s="384" t="s">
        <v>196</v>
      </c>
      <c r="B327" s="430" t="s">
        <v>189</v>
      </c>
      <c r="C327" s="431">
        <v>86.140900000000002</v>
      </c>
      <c r="D327" s="431">
        <v>5.07</v>
      </c>
      <c r="E327" s="432" t="s">
        <v>507</v>
      </c>
      <c r="F327" s="431">
        <v>9</v>
      </c>
      <c r="G327" s="431">
        <v>9.3806897670982998</v>
      </c>
      <c r="H327" s="432" t="s">
        <v>197</v>
      </c>
      <c r="I327" s="433">
        <v>53100</v>
      </c>
      <c r="J327" s="433">
        <v>53100</v>
      </c>
      <c r="K327" s="433">
        <v>45740.800000000003</v>
      </c>
      <c r="L327" s="385">
        <v>1</v>
      </c>
    </row>
    <row r="328" spans="1:12" s="383" customFormat="1" ht="15" x14ac:dyDescent="0.25">
      <c r="A328" s="384" t="s">
        <v>196</v>
      </c>
      <c r="B328" s="430" t="s">
        <v>189</v>
      </c>
      <c r="C328" s="431">
        <v>86.177300000000002</v>
      </c>
      <c r="D328" s="431">
        <v>4.71</v>
      </c>
      <c r="E328" s="432" t="s">
        <v>633</v>
      </c>
      <c r="F328" s="431">
        <v>9.5</v>
      </c>
      <c r="G328" s="431">
        <v>9.9247584081007005</v>
      </c>
      <c r="H328" s="432" t="s">
        <v>197</v>
      </c>
      <c r="I328" s="433">
        <v>17420</v>
      </c>
      <c r="J328" s="433">
        <v>17420</v>
      </c>
      <c r="K328" s="433">
        <v>15012.08</v>
      </c>
      <c r="L328" s="385">
        <v>1</v>
      </c>
    </row>
    <row r="329" spans="1:12" s="383" customFormat="1" ht="15" x14ac:dyDescent="0.25">
      <c r="A329" s="384" t="s">
        <v>196</v>
      </c>
      <c r="B329" s="430" t="s">
        <v>189</v>
      </c>
      <c r="C329" s="431">
        <v>86.215699999999998</v>
      </c>
      <c r="D329" s="431">
        <v>5.07</v>
      </c>
      <c r="E329" s="432" t="s">
        <v>631</v>
      </c>
      <c r="F329" s="431">
        <v>9.375</v>
      </c>
      <c r="G329" s="431">
        <v>9.7885091767742995</v>
      </c>
      <c r="H329" s="432" t="s">
        <v>197</v>
      </c>
      <c r="I329" s="433">
        <v>53100</v>
      </c>
      <c r="J329" s="433">
        <v>53100</v>
      </c>
      <c r="K329" s="433">
        <v>45780.55</v>
      </c>
      <c r="L329" s="385">
        <v>1</v>
      </c>
    </row>
    <row r="330" spans="1:12" s="383" customFormat="1" ht="15" x14ac:dyDescent="0.25">
      <c r="A330" s="384" t="s">
        <v>196</v>
      </c>
      <c r="B330" s="430" t="s">
        <v>189</v>
      </c>
      <c r="C330" s="431">
        <v>86.585300000000004</v>
      </c>
      <c r="D330" s="431">
        <v>5.07</v>
      </c>
      <c r="E330" s="432" t="s">
        <v>631</v>
      </c>
      <c r="F330" s="431">
        <v>9.25</v>
      </c>
      <c r="G330" s="431">
        <v>9.6524147661049007</v>
      </c>
      <c r="H330" s="432" t="s">
        <v>197</v>
      </c>
      <c r="I330" s="433">
        <v>53100</v>
      </c>
      <c r="J330" s="433">
        <v>53100</v>
      </c>
      <c r="K330" s="433">
        <v>45976.78</v>
      </c>
      <c r="L330" s="385">
        <v>1</v>
      </c>
    </row>
    <row r="331" spans="1:12" s="383" customFormat="1" ht="15" x14ac:dyDescent="0.25">
      <c r="A331" s="384" t="s">
        <v>196</v>
      </c>
      <c r="B331" s="430" t="s">
        <v>189</v>
      </c>
      <c r="C331" s="431">
        <v>86.625799999999998</v>
      </c>
      <c r="D331" s="431">
        <v>5.07</v>
      </c>
      <c r="E331" s="432" t="s">
        <v>623</v>
      </c>
      <c r="F331" s="431">
        <v>9.25</v>
      </c>
      <c r="G331" s="431">
        <v>9.6524147661049007</v>
      </c>
      <c r="H331" s="432" t="s">
        <v>197</v>
      </c>
      <c r="I331" s="433">
        <v>53100</v>
      </c>
      <c r="J331" s="433">
        <v>53100</v>
      </c>
      <c r="K331" s="433">
        <v>45998.29</v>
      </c>
      <c r="L331" s="385">
        <v>1</v>
      </c>
    </row>
    <row r="332" spans="1:12" s="383" customFormat="1" ht="15" x14ac:dyDescent="0.25">
      <c r="A332" s="384" t="s">
        <v>196</v>
      </c>
      <c r="B332" s="430" t="s">
        <v>189</v>
      </c>
      <c r="C332" s="431">
        <v>86.644300000000001</v>
      </c>
      <c r="D332" s="431">
        <v>4.71</v>
      </c>
      <c r="E332" s="432" t="s">
        <v>634</v>
      </c>
      <c r="F332" s="431">
        <v>10</v>
      </c>
      <c r="G332" s="431">
        <v>10.471306744129601</v>
      </c>
      <c r="H332" s="432" t="s">
        <v>197</v>
      </c>
      <c r="I332" s="433">
        <v>1926</v>
      </c>
      <c r="J332" s="433">
        <v>1926</v>
      </c>
      <c r="K332" s="433">
        <v>1668.77</v>
      </c>
      <c r="L332" s="385">
        <v>2</v>
      </c>
    </row>
    <row r="333" spans="1:12" s="383" customFormat="1" ht="15" x14ac:dyDescent="0.25">
      <c r="A333" s="384" t="s">
        <v>196</v>
      </c>
      <c r="B333" s="430" t="s">
        <v>189</v>
      </c>
      <c r="C333" s="431">
        <v>86.674599999999998</v>
      </c>
      <c r="D333" s="431">
        <v>5.07</v>
      </c>
      <c r="E333" s="432" t="s">
        <v>635</v>
      </c>
      <c r="F333" s="431">
        <v>9.25</v>
      </c>
      <c r="G333" s="431">
        <v>9.6524147661049007</v>
      </c>
      <c r="H333" s="432" t="s">
        <v>197</v>
      </c>
      <c r="I333" s="433">
        <v>53100</v>
      </c>
      <c r="J333" s="433">
        <v>53100</v>
      </c>
      <c r="K333" s="433">
        <v>46024.21</v>
      </c>
      <c r="L333" s="385">
        <v>1</v>
      </c>
    </row>
    <row r="334" spans="1:12" s="383" customFormat="1" ht="15" x14ac:dyDescent="0.25">
      <c r="A334" s="384" t="s">
        <v>196</v>
      </c>
      <c r="B334" s="430" t="s">
        <v>189</v>
      </c>
      <c r="C334" s="431">
        <v>86.6828</v>
      </c>
      <c r="D334" s="431">
        <v>5.07</v>
      </c>
      <c r="E334" s="432" t="s">
        <v>636</v>
      </c>
      <c r="F334" s="431">
        <v>9.25</v>
      </c>
      <c r="G334" s="431">
        <v>9.6524147661049007</v>
      </c>
      <c r="H334" s="432" t="s">
        <v>197</v>
      </c>
      <c r="I334" s="433">
        <v>45362.5</v>
      </c>
      <c r="J334" s="433">
        <v>45362.5</v>
      </c>
      <c r="K334" s="433">
        <v>39321.47</v>
      </c>
      <c r="L334" s="385">
        <v>1</v>
      </c>
    </row>
    <row r="335" spans="1:12" s="383" customFormat="1" ht="15" x14ac:dyDescent="0.25">
      <c r="A335" s="384" t="s">
        <v>196</v>
      </c>
      <c r="B335" s="430" t="s">
        <v>189</v>
      </c>
      <c r="C335" s="431">
        <v>86.699100000000001</v>
      </c>
      <c r="D335" s="431">
        <v>5.07</v>
      </c>
      <c r="E335" s="432" t="s">
        <v>637</v>
      </c>
      <c r="F335" s="431">
        <v>9.25</v>
      </c>
      <c r="G335" s="431">
        <v>9.6524147661049007</v>
      </c>
      <c r="H335" s="432" t="s">
        <v>197</v>
      </c>
      <c r="I335" s="433">
        <v>98235</v>
      </c>
      <c r="J335" s="433">
        <v>98235</v>
      </c>
      <c r="K335" s="433">
        <v>85168.84</v>
      </c>
      <c r="L335" s="385">
        <v>2</v>
      </c>
    </row>
    <row r="336" spans="1:12" s="383" customFormat="1" ht="15" x14ac:dyDescent="0.25">
      <c r="A336" s="384" t="s">
        <v>196</v>
      </c>
      <c r="B336" s="430" t="s">
        <v>189</v>
      </c>
      <c r="C336" s="431">
        <v>86.929599999999994</v>
      </c>
      <c r="D336" s="431">
        <v>4.71</v>
      </c>
      <c r="E336" s="432" t="s">
        <v>638</v>
      </c>
      <c r="F336" s="431">
        <v>10</v>
      </c>
      <c r="G336" s="431">
        <v>10.471306744129601</v>
      </c>
      <c r="H336" s="432" t="s">
        <v>197</v>
      </c>
      <c r="I336" s="433">
        <v>1220</v>
      </c>
      <c r="J336" s="433">
        <v>1220</v>
      </c>
      <c r="K336" s="433">
        <v>1060.54</v>
      </c>
      <c r="L336" s="385">
        <v>1</v>
      </c>
    </row>
    <row r="337" spans="1:12" s="383" customFormat="1" ht="15" x14ac:dyDescent="0.25">
      <c r="A337" s="384" t="s">
        <v>196</v>
      </c>
      <c r="B337" s="430" t="s">
        <v>189</v>
      </c>
      <c r="C337" s="431">
        <v>87.0595</v>
      </c>
      <c r="D337" s="431">
        <v>5.07</v>
      </c>
      <c r="E337" s="432" t="s">
        <v>632</v>
      </c>
      <c r="F337" s="431">
        <v>9.125</v>
      </c>
      <c r="G337" s="431">
        <v>9.5164750161455007</v>
      </c>
      <c r="H337" s="432" t="s">
        <v>197</v>
      </c>
      <c r="I337" s="433">
        <v>53100</v>
      </c>
      <c r="J337" s="433">
        <v>53100</v>
      </c>
      <c r="K337" s="433">
        <v>46228.61</v>
      </c>
      <c r="L337" s="385">
        <v>1</v>
      </c>
    </row>
    <row r="338" spans="1:12" s="383" customFormat="1" ht="15" x14ac:dyDescent="0.25">
      <c r="A338" s="384" t="s">
        <v>196</v>
      </c>
      <c r="B338" s="430" t="s">
        <v>189</v>
      </c>
      <c r="C338" s="431">
        <v>87.456900000000005</v>
      </c>
      <c r="D338" s="431">
        <v>4.71</v>
      </c>
      <c r="E338" s="432" t="s">
        <v>639</v>
      </c>
      <c r="F338" s="431">
        <v>9.25</v>
      </c>
      <c r="G338" s="431">
        <v>9.6524147661049007</v>
      </c>
      <c r="H338" s="432" t="s">
        <v>197</v>
      </c>
      <c r="I338" s="433">
        <v>47347.5</v>
      </c>
      <c r="J338" s="433">
        <v>47347.5</v>
      </c>
      <c r="K338" s="433">
        <v>41408.65</v>
      </c>
      <c r="L338" s="385">
        <v>1</v>
      </c>
    </row>
    <row r="339" spans="1:12" s="383" customFormat="1" ht="15" x14ac:dyDescent="0.25">
      <c r="A339" s="384" t="s">
        <v>196</v>
      </c>
      <c r="B339" s="430" t="s">
        <v>189</v>
      </c>
      <c r="C339" s="431">
        <v>87.552499999999995</v>
      </c>
      <c r="D339" s="431">
        <v>4.71</v>
      </c>
      <c r="E339" s="432" t="s">
        <v>392</v>
      </c>
      <c r="F339" s="431">
        <v>9.6</v>
      </c>
      <c r="G339" s="431">
        <v>10.0338693716146</v>
      </c>
      <c r="H339" s="432" t="s">
        <v>197</v>
      </c>
      <c r="I339" s="433">
        <v>46167.5</v>
      </c>
      <c r="J339" s="433">
        <v>46167.5</v>
      </c>
      <c r="K339" s="433">
        <v>40420.81</v>
      </c>
      <c r="L339" s="385">
        <v>1</v>
      </c>
    </row>
    <row r="340" spans="1:12" s="383" customFormat="1" ht="15" x14ac:dyDescent="0.25">
      <c r="A340" s="384" t="s">
        <v>196</v>
      </c>
      <c r="B340" s="430" t="s">
        <v>189</v>
      </c>
      <c r="C340" s="431">
        <v>87.773099999999999</v>
      </c>
      <c r="D340" s="431">
        <v>4.71</v>
      </c>
      <c r="E340" s="432" t="s">
        <v>640</v>
      </c>
      <c r="F340" s="431">
        <v>9</v>
      </c>
      <c r="G340" s="431">
        <v>9.3806897670982998</v>
      </c>
      <c r="H340" s="432" t="s">
        <v>197</v>
      </c>
      <c r="I340" s="433">
        <v>46315</v>
      </c>
      <c r="J340" s="433">
        <v>46315</v>
      </c>
      <c r="K340" s="433">
        <v>40652.129999999997</v>
      </c>
      <c r="L340" s="385">
        <v>1</v>
      </c>
    </row>
    <row r="341" spans="1:12" s="383" customFormat="1" ht="15" x14ac:dyDescent="0.25">
      <c r="A341" s="384" t="s">
        <v>196</v>
      </c>
      <c r="B341" s="430" t="s">
        <v>189</v>
      </c>
      <c r="C341" s="431">
        <v>88.481200000000001</v>
      </c>
      <c r="D341" s="431">
        <v>4.71</v>
      </c>
      <c r="E341" s="432" t="s">
        <v>641</v>
      </c>
      <c r="F341" s="431">
        <v>9.25</v>
      </c>
      <c r="G341" s="431">
        <v>9.6524147661049007</v>
      </c>
      <c r="H341" s="432" t="s">
        <v>197</v>
      </c>
      <c r="I341" s="433">
        <v>53100</v>
      </c>
      <c r="J341" s="433">
        <v>53100</v>
      </c>
      <c r="K341" s="433">
        <v>46983.53</v>
      </c>
      <c r="L341" s="385">
        <v>1</v>
      </c>
    </row>
    <row r="342" spans="1:12" s="383" customFormat="1" ht="15" x14ac:dyDescent="0.25">
      <c r="A342" s="384" t="s">
        <v>196</v>
      </c>
      <c r="B342" s="430" t="s">
        <v>189</v>
      </c>
      <c r="C342" s="431">
        <v>88.548400000000001</v>
      </c>
      <c r="D342" s="431">
        <v>4.71</v>
      </c>
      <c r="E342" s="432" t="s">
        <v>642</v>
      </c>
      <c r="F342" s="431">
        <v>9.25</v>
      </c>
      <c r="G342" s="431">
        <v>9.6524147661049007</v>
      </c>
      <c r="H342" s="432" t="s">
        <v>197</v>
      </c>
      <c r="I342" s="433">
        <v>47052.5</v>
      </c>
      <c r="J342" s="433">
        <v>47052.5</v>
      </c>
      <c r="K342" s="433">
        <v>41664.239999999998</v>
      </c>
      <c r="L342" s="385">
        <v>1</v>
      </c>
    </row>
    <row r="343" spans="1:12" s="383" customFormat="1" ht="15" x14ac:dyDescent="0.25">
      <c r="A343" s="384" t="s">
        <v>196</v>
      </c>
      <c r="B343" s="430" t="s">
        <v>189</v>
      </c>
      <c r="C343" s="431">
        <v>90.517799999999994</v>
      </c>
      <c r="D343" s="431">
        <v>4.3</v>
      </c>
      <c r="E343" s="432" t="s">
        <v>643</v>
      </c>
      <c r="F343" s="431">
        <v>8.75</v>
      </c>
      <c r="G343" s="431">
        <v>9.1095821332897007</v>
      </c>
      <c r="H343" s="432" t="s">
        <v>197</v>
      </c>
      <c r="I343" s="433">
        <v>51477.5</v>
      </c>
      <c r="J343" s="433">
        <v>51477.5</v>
      </c>
      <c r="K343" s="433">
        <v>46596.32</v>
      </c>
      <c r="L343" s="385">
        <v>1</v>
      </c>
    </row>
    <row r="344" spans="1:12" s="383" customFormat="1" ht="15" x14ac:dyDescent="0.25">
      <c r="A344" s="384" t="s">
        <v>196</v>
      </c>
      <c r="B344" s="430" t="s">
        <v>189</v>
      </c>
      <c r="C344" s="431">
        <v>94.833100000000002</v>
      </c>
      <c r="D344" s="431">
        <v>3.82</v>
      </c>
      <c r="E344" s="432" t="s">
        <v>644</v>
      </c>
      <c r="F344" s="431">
        <v>8</v>
      </c>
      <c r="G344" s="431">
        <v>8.2999506807509</v>
      </c>
      <c r="H344" s="432" t="s">
        <v>197</v>
      </c>
      <c r="I344" s="433">
        <v>37915</v>
      </c>
      <c r="J344" s="433">
        <v>37915</v>
      </c>
      <c r="K344" s="433">
        <v>35955.980000000003</v>
      </c>
      <c r="L344" s="385">
        <v>1</v>
      </c>
    </row>
    <row r="345" spans="1:12" s="383" customFormat="1" ht="15.6" x14ac:dyDescent="0.3">
      <c r="A345" s="386" t="s">
        <v>195</v>
      </c>
      <c r="B345" s="434" t="s">
        <v>195</v>
      </c>
      <c r="C345" s="435" t="s">
        <v>195</v>
      </c>
      <c r="D345" s="435" t="s">
        <v>195</v>
      </c>
      <c r="E345" s="436" t="s">
        <v>195</v>
      </c>
      <c r="F345" s="435" t="s">
        <v>195</v>
      </c>
      <c r="G345" s="435" t="s">
        <v>195</v>
      </c>
      <c r="H345" s="436" t="s">
        <v>195</v>
      </c>
      <c r="I345" s="437">
        <v>2619643</v>
      </c>
      <c r="J345" s="437">
        <v>2619643</v>
      </c>
      <c r="K345" s="437">
        <v>2222056.1</v>
      </c>
      <c r="L345" s="387">
        <v>88</v>
      </c>
    </row>
    <row r="346" spans="1:12" s="383" customFormat="1" ht="15.6" x14ac:dyDescent="0.3">
      <c r="A346" s="386" t="s">
        <v>645</v>
      </c>
      <c r="B346" s="434"/>
      <c r="C346" s="435"/>
      <c r="D346" s="435"/>
      <c r="E346" s="436"/>
      <c r="F346" s="435"/>
      <c r="G346" s="435"/>
      <c r="H346" s="436"/>
      <c r="I346" s="437"/>
      <c r="J346" s="437"/>
      <c r="K346" s="437"/>
      <c r="L346" s="387"/>
    </row>
    <row r="347" spans="1:12" s="383" customFormat="1" ht="15" x14ac:dyDescent="0.25">
      <c r="A347" s="384" t="s">
        <v>196</v>
      </c>
      <c r="B347" s="430" t="s">
        <v>189</v>
      </c>
      <c r="C347" s="431">
        <v>95.272900000000007</v>
      </c>
      <c r="D347" s="431">
        <v>9.5</v>
      </c>
      <c r="E347" s="432" t="s">
        <v>646</v>
      </c>
      <c r="F347" s="431">
        <v>10.5</v>
      </c>
      <c r="G347" s="431">
        <v>10.775625</v>
      </c>
      <c r="H347" s="432" t="s">
        <v>197</v>
      </c>
      <c r="I347" s="433">
        <v>331376.40999999997</v>
      </c>
      <c r="J347" s="433">
        <v>331376.40999999997</v>
      </c>
      <c r="K347" s="433">
        <v>315711.96000000002</v>
      </c>
      <c r="L347" s="385">
        <v>1</v>
      </c>
    </row>
    <row r="348" spans="1:12" s="383" customFormat="1" ht="15" x14ac:dyDescent="0.25">
      <c r="A348" s="384" t="s">
        <v>196</v>
      </c>
      <c r="B348" s="430" t="s">
        <v>189</v>
      </c>
      <c r="C348" s="431">
        <v>95.294899999999998</v>
      </c>
      <c r="D348" s="431">
        <v>9.5</v>
      </c>
      <c r="E348" s="432" t="s">
        <v>388</v>
      </c>
      <c r="F348" s="431">
        <v>10.5</v>
      </c>
      <c r="G348" s="431">
        <v>10.775625</v>
      </c>
      <c r="H348" s="432" t="s">
        <v>197</v>
      </c>
      <c r="I348" s="433">
        <v>518538.23999999999</v>
      </c>
      <c r="J348" s="433">
        <v>518538.23999999999</v>
      </c>
      <c r="K348" s="433">
        <v>494140.49</v>
      </c>
      <c r="L348" s="385">
        <v>1</v>
      </c>
    </row>
    <row r="349" spans="1:12" s="383" customFormat="1" ht="15" x14ac:dyDescent="0.25">
      <c r="A349" s="384" t="s">
        <v>196</v>
      </c>
      <c r="B349" s="430" t="s">
        <v>189</v>
      </c>
      <c r="C349" s="431">
        <v>96.433999999999997</v>
      </c>
      <c r="D349" s="431">
        <v>9.5</v>
      </c>
      <c r="E349" s="432" t="s">
        <v>647</v>
      </c>
      <c r="F349" s="431">
        <v>10.25</v>
      </c>
      <c r="G349" s="431">
        <v>10.5126562499999</v>
      </c>
      <c r="H349" s="432" t="s">
        <v>197</v>
      </c>
      <c r="I349" s="433">
        <v>160000</v>
      </c>
      <c r="J349" s="433">
        <v>160000</v>
      </c>
      <c r="K349" s="433">
        <v>154294.35999999999</v>
      </c>
      <c r="L349" s="385">
        <v>1</v>
      </c>
    </row>
    <row r="350" spans="1:12" s="383" customFormat="1" ht="15" x14ac:dyDescent="0.25">
      <c r="A350" s="384" t="s">
        <v>196</v>
      </c>
      <c r="B350" s="430" t="s">
        <v>189</v>
      </c>
      <c r="C350" s="431">
        <v>96.442400000000006</v>
      </c>
      <c r="D350" s="431">
        <v>9.5</v>
      </c>
      <c r="E350" s="432" t="s">
        <v>648</v>
      </c>
      <c r="F350" s="431">
        <v>10.25</v>
      </c>
      <c r="G350" s="431">
        <v>10.5126562499999</v>
      </c>
      <c r="H350" s="432" t="s">
        <v>197</v>
      </c>
      <c r="I350" s="433">
        <v>441738.82</v>
      </c>
      <c r="J350" s="433">
        <v>441738.82</v>
      </c>
      <c r="K350" s="433">
        <v>426023.42</v>
      </c>
      <c r="L350" s="385">
        <v>1</v>
      </c>
    </row>
    <row r="351" spans="1:12" s="383" customFormat="1" ht="15" x14ac:dyDescent="0.25">
      <c r="A351" s="384" t="s">
        <v>196</v>
      </c>
      <c r="B351" s="430" t="s">
        <v>189</v>
      </c>
      <c r="C351" s="431">
        <v>99.154899999999998</v>
      </c>
      <c r="D351" s="431">
        <v>9.25</v>
      </c>
      <c r="E351" s="432" t="s">
        <v>649</v>
      </c>
      <c r="F351" s="431">
        <v>9.5</v>
      </c>
      <c r="G351" s="431">
        <v>9.7256250000000009</v>
      </c>
      <c r="H351" s="432" t="s">
        <v>197</v>
      </c>
      <c r="I351" s="433">
        <v>500000</v>
      </c>
      <c r="J351" s="433">
        <v>500000</v>
      </c>
      <c r="K351" s="433">
        <v>495774.51</v>
      </c>
      <c r="L351" s="385">
        <v>1</v>
      </c>
    </row>
    <row r="352" spans="1:12" s="383" customFormat="1" ht="15" x14ac:dyDescent="0.25">
      <c r="A352" s="384" t="s">
        <v>196</v>
      </c>
      <c r="B352" s="430" t="s">
        <v>189</v>
      </c>
      <c r="C352" s="431">
        <v>99.156599999999997</v>
      </c>
      <c r="D352" s="431">
        <v>9.25</v>
      </c>
      <c r="E352" s="432" t="s">
        <v>630</v>
      </c>
      <c r="F352" s="431">
        <v>9.5</v>
      </c>
      <c r="G352" s="431">
        <v>9.7256250000000009</v>
      </c>
      <c r="H352" s="432" t="s">
        <v>197</v>
      </c>
      <c r="I352" s="433">
        <v>650000</v>
      </c>
      <c r="J352" s="433">
        <v>650000</v>
      </c>
      <c r="K352" s="433">
        <v>644518.16</v>
      </c>
      <c r="L352" s="385">
        <v>2</v>
      </c>
    </row>
    <row r="353" spans="1:12" s="383" customFormat="1" ht="15" x14ac:dyDescent="0.25">
      <c r="A353" s="384" t="s">
        <v>196</v>
      </c>
      <c r="B353" s="430" t="s">
        <v>189</v>
      </c>
      <c r="C353" s="431">
        <v>99.157499999999999</v>
      </c>
      <c r="D353" s="431">
        <v>9.25</v>
      </c>
      <c r="E353" s="432" t="s">
        <v>631</v>
      </c>
      <c r="F353" s="431">
        <v>9.5</v>
      </c>
      <c r="G353" s="431">
        <v>9.7256250000000009</v>
      </c>
      <c r="H353" s="432" t="s">
        <v>197</v>
      </c>
      <c r="I353" s="433">
        <v>350000</v>
      </c>
      <c r="J353" s="433">
        <v>350000</v>
      </c>
      <c r="K353" s="433">
        <v>347051.32</v>
      </c>
      <c r="L353" s="385">
        <v>1</v>
      </c>
    </row>
    <row r="354" spans="1:12" s="383" customFormat="1" ht="15.6" x14ac:dyDescent="0.3">
      <c r="A354" s="386" t="s">
        <v>195</v>
      </c>
      <c r="B354" s="434" t="s">
        <v>195</v>
      </c>
      <c r="C354" s="435" t="s">
        <v>195</v>
      </c>
      <c r="D354" s="435" t="s">
        <v>195</v>
      </c>
      <c r="E354" s="436" t="s">
        <v>195</v>
      </c>
      <c r="F354" s="435" t="s">
        <v>195</v>
      </c>
      <c r="G354" s="435" t="s">
        <v>195</v>
      </c>
      <c r="H354" s="436" t="s">
        <v>195</v>
      </c>
      <c r="I354" s="437">
        <v>2951653.47</v>
      </c>
      <c r="J354" s="437">
        <v>2951653.47</v>
      </c>
      <c r="K354" s="437">
        <v>2877514.22</v>
      </c>
      <c r="L354" s="387">
        <v>8</v>
      </c>
    </row>
    <row r="355" spans="1:12" s="383" customFormat="1" ht="15.6" x14ac:dyDescent="0.3">
      <c r="A355" s="386" t="s">
        <v>123</v>
      </c>
      <c r="B355" s="434"/>
      <c r="C355" s="435"/>
      <c r="D355" s="435"/>
      <c r="E355" s="436"/>
      <c r="F355" s="435"/>
      <c r="G355" s="435"/>
      <c r="H355" s="436"/>
      <c r="I355" s="437"/>
      <c r="J355" s="437"/>
      <c r="K355" s="437"/>
      <c r="L355" s="387"/>
    </row>
    <row r="356" spans="1:12" s="383" customFormat="1" ht="15" x14ac:dyDescent="0.25">
      <c r="A356" s="384" t="s">
        <v>196</v>
      </c>
      <c r="B356" s="430" t="s">
        <v>189</v>
      </c>
      <c r="C356" s="431">
        <v>94.767499999999998</v>
      </c>
      <c r="D356" s="431">
        <v>7.1295000000000002</v>
      </c>
      <c r="E356" s="432" t="s">
        <v>650</v>
      </c>
      <c r="F356" s="431">
        <v>9.3000000000000007</v>
      </c>
      <c r="G356" s="431">
        <v>9.5162250000000004</v>
      </c>
      <c r="H356" s="432" t="s">
        <v>197</v>
      </c>
      <c r="I356" s="433">
        <v>1165430.3999999999</v>
      </c>
      <c r="J356" s="433">
        <v>1165430.3999999999</v>
      </c>
      <c r="K356" s="433">
        <v>1104448.98</v>
      </c>
      <c r="L356" s="385">
        <v>1</v>
      </c>
    </row>
    <row r="357" spans="1:12" s="383" customFormat="1" ht="15.6" x14ac:dyDescent="0.3">
      <c r="A357" s="386" t="s">
        <v>195</v>
      </c>
      <c r="B357" s="434" t="s">
        <v>195</v>
      </c>
      <c r="C357" s="435" t="s">
        <v>195</v>
      </c>
      <c r="D357" s="435" t="s">
        <v>195</v>
      </c>
      <c r="E357" s="436" t="s">
        <v>195</v>
      </c>
      <c r="F357" s="435" t="s">
        <v>195</v>
      </c>
      <c r="G357" s="435" t="s">
        <v>195</v>
      </c>
      <c r="H357" s="436" t="s">
        <v>195</v>
      </c>
      <c r="I357" s="437">
        <v>1165430.3999999999</v>
      </c>
      <c r="J357" s="437">
        <v>1165430.3999999999</v>
      </c>
      <c r="K357" s="437">
        <v>1104448.98</v>
      </c>
      <c r="L357" s="387">
        <v>1</v>
      </c>
    </row>
    <row r="358" spans="1:12" s="383" customFormat="1" ht="15.6" x14ac:dyDescent="0.3">
      <c r="A358" s="386" t="s">
        <v>124</v>
      </c>
      <c r="B358" s="434"/>
      <c r="C358" s="435"/>
      <c r="D358" s="435"/>
      <c r="E358" s="436"/>
      <c r="F358" s="435"/>
      <c r="G358" s="435"/>
      <c r="H358" s="436"/>
      <c r="I358" s="437"/>
      <c r="J358" s="437"/>
      <c r="K358" s="437"/>
      <c r="L358" s="387"/>
    </row>
    <row r="359" spans="1:12" s="383" customFormat="1" ht="15" x14ac:dyDescent="0.25">
      <c r="A359" s="384" t="s">
        <v>196</v>
      </c>
      <c r="B359" s="430" t="s">
        <v>189</v>
      </c>
      <c r="C359" s="431">
        <v>80.108000000000004</v>
      </c>
      <c r="D359" s="431">
        <v>6.21</v>
      </c>
      <c r="E359" s="432" t="s">
        <v>651</v>
      </c>
      <c r="F359" s="431">
        <v>11</v>
      </c>
      <c r="G359" s="431">
        <v>11.571883619521399</v>
      </c>
      <c r="H359" s="432" t="s">
        <v>197</v>
      </c>
      <c r="I359" s="433">
        <v>46757.5</v>
      </c>
      <c r="J359" s="433">
        <v>46757.5</v>
      </c>
      <c r="K359" s="433">
        <v>37456.5</v>
      </c>
      <c r="L359" s="385">
        <v>1</v>
      </c>
    </row>
    <row r="360" spans="1:12" s="383" customFormat="1" ht="15" x14ac:dyDescent="0.25">
      <c r="A360" s="384" t="s">
        <v>196</v>
      </c>
      <c r="B360" s="430" t="s">
        <v>189</v>
      </c>
      <c r="C360" s="431">
        <v>84.318700000000007</v>
      </c>
      <c r="D360" s="431">
        <v>5.36</v>
      </c>
      <c r="E360" s="432" t="s">
        <v>652</v>
      </c>
      <c r="F360" s="431">
        <v>10</v>
      </c>
      <c r="G360" s="431">
        <v>10.471306744129601</v>
      </c>
      <c r="H360" s="432" t="s">
        <v>197</v>
      </c>
      <c r="I360" s="433">
        <v>2210.5</v>
      </c>
      <c r="J360" s="433">
        <v>2210.5</v>
      </c>
      <c r="K360" s="433">
        <v>1863.86</v>
      </c>
      <c r="L360" s="385">
        <v>1</v>
      </c>
    </row>
    <row r="361" spans="1:12" s="383" customFormat="1" ht="15" x14ac:dyDescent="0.25">
      <c r="A361" s="384" t="s">
        <v>196</v>
      </c>
      <c r="B361" s="430" t="s">
        <v>189</v>
      </c>
      <c r="C361" s="431">
        <v>86.577500000000001</v>
      </c>
      <c r="D361" s="431">
        <v>5.36</v>
      </c>
      <c r="E361" s="432" t="s">
        <v>653</v>
      </c>
      <c r="F361" s="431">
        <v>9.25</v>
      </c>
      <c r="G361" s="431">
        <v>9.6524147661049007</v>
      </c>
      <c r="H361" s="432" t="s">
        <v>197</v>
      </c>
      <c r="I361" s="433">
        <v>156055</v>
      </c>
      <c r="J361" s="433">
        <v>156055</v>
      </c>
      <c r="K361" s="433">
        <v>135108.51</v>
      </c>
      <c r="L361" s="385">
        <v>3</v>
      </c>
    </row>
    <row r="362" spans="1:12" s="383" customFormat="1" ht="15" x14ac:dyDescent="0.25">
      <c r="A362" s="384" t="s">
        <v>196</v>
      </c>
      <c r="B362" s="430" t="s">
        <v>189</v>
      </c>
      <c r="C362" s="431">
        <v>86.599100000000007</v>
      </c>
      <c r="D362" s="431">
        <v>5.36</v>
      </c>
      <c r="E362" s="432" t="s">
        <v>654</v>
      </c>
      <c r="F362" s="431">
        <v>9.5</v>
      </c>
      <c r="G362" s="431">
        <v>9.9247584081007005</v>
      </c>
      <c r="H362" s="432" t="s">
        <v>197</v>
      </c>
      <c r="I362" s="433">
        <v>7752.5</v>
      </c>
      <c r="J362" s="433">
        <v>7752.5</v>
      </c>
      <c r="K362" s="433">
        <v>6713.59</v>
      </c>
      <c r="L362" s="385">
        <v>1</v>
      </c>
    </row>
    <row r="363" spans="1:12" s="383" customFormat="1" ht="15" x14ac:dyDescent="0.25">
      <c r="A363" s="384" t="s">
        <v>196</v>
      </c>
      <c r="B363" s="430" t="s">
        <v>189</v>
      </c>
      <c r="C363" s="431">
        <v>86.606899999999996</v>
      </c>
      <c r="D363" s="431">
        <v>5.36</v>
      </c>
      <c r="E363" s="432" t="s">
        <v>370</v>
      </c>
      <c r="F363" s="431">
        <v>9.25</v>
      </c>
      <c r="G363" s="431">
        <v>9.6524147661049007</v>
      </c>
      <c r="H363" s="432" t="s">
        <v>197</v>
      </c>
      <c r="I363" s="433">
        <v>94889</v>
      </c>
      <c r="J363" s="433">
        <v>94889</v>
      </c>
      <c r="K363" s="433">
        <v>82180.44</v>
      </c>
      <c r="L363" s="385">
        <v>2</v>
      </c>
    </row>
    <row r="364" spans="1:12" s="383" customFormat="1" ht="15" x14ac:dyDescent="0.25">
      <c r="A364" s="384" t="s">
        <v>196</v>
      </c>
      <c r="B364" s="430" t="s">
        <v>189</v>
      </c>
      <c r="C364" s="431">
        <v>87.357200000000006</v>
      </c>
      <c r="D364" s="431">
        <v>5.36</v>
      </c>
      <c r="E364" s="432" t="s">
        <v>655</v>
      </c>
      <c r="F364" s="431">
        <v>9.25</v>
      </c>
      <c r="G364" s="431">
        <v>9.6524147661049007</v>
      </c>
      <c r="H364" s="432" t="s">
        <v>197</v>
      </c>
      <c r="I364" s="433">
        <v>101037.5</v>
      </c>
      <c r="J364" s="433">
        <v>101037.5</v>
      </c>
      <c r="K364" s="433">
        <v>88263.49</v>
      </c>
      <c r="L364" s="385">
        <v>2</v>
      </c>
    </row>
    <row r="365" spans="1:12" s="383" customFormat="1" ht="15" x14ac:dyDescent="0.25">
      <c r="A365" s="384" t="s">
        <v>196</v>
      </c>
      <c r="B365" s="430" t="s">
        <v>189</v>
      </c>
      <c r="C365" s="431">
        <v>87.4024</v>
      </c>
      <c r="D365" s="431">
        <v>5.36</v>
      </c>
      <c r="E365" s="432" t="s">
        <v>656</v>
      </c>
      <c r="F365" s="431">
        <v>9.25</v>
      </c>
      <c r="G365" s="431">
        <v>9.6524147661049007</v>
      </c>
      <c r="H365" s="432" t="s">
        <v>197</v>
      </c>
      <c r="I365" s="433">
        <v>48527.5</v>
      </c>
      <c r="J365" s="433">
        <v>48527.5</v>
      </c>
      <c r="K365" s="433">
        <v>42414.18</v>
      </c>
      <c r="L365" s="385">
        <v>1</v>
      </c>
    </row>
    <row r="366" spans="1:12" s="383" customFormat="1" ht="15" x14ac:dyDescent="0.25">
      <c r="A366" s="384" t="s">
        <v>196</v>
      </c>
      <c r="B366" s="430" t="s">
        <v>189</v>
      </c>
      <c r="C366" s="431">
        <v>94.86</v>
      </c>
      <c r="D366" s="431">
        <v>4.3</v>
      </c>
      <c r="E366" s="432" t="s">
        <v>657</v>
      </c>
      <c r="F366" s="431">
        <v>9</v>
      </c>
      <c r="G366" s="431">
        <v>9.3806897670982998</v>
      </c>
      <c r="H366" s="432" t="s">
        <v>197</v>
      </c>
      <c r="I366" s="433">
        <v>4192</v>
      </c>
      <c r="J366" s="433">
        <v>4192</v>
      </c>
      <c r="K366" s="433">
        <v>3976.53</v>
      </c>
      <c r="L366" s="385">
        <v>1</v>
      </c>
    </row>
    <row r="367" spans="1:12" s="383" customFormat="1" ht="15.6" x14ac:dyDescent="0.3">
      <c r="A367" s="386" t="s">
        <v>195</v>
      </c>
      <c r="B367" s="434" t="s">
        <v>195</v>
      </c>
      <c r="C367" s="435" t="s">
        <v>195</v>
      </c>
      <c r="D367" s="435" t="s">
        <v>195</v>
      </c>
      <c r="E367" s="436" t="s">
        <v>195</v>
      </c>
      <c r="F367" s="435" t="s">
        <v>195</v>
      </c>
      <c r="G367" s="435" t="s">
        <v>195</v>
      </c>
      <c r="H367" s="436" t="s">
        <v>195</v>
      </c>
      <c r="I367" s="437">
        <v>461421.5</v>
      </c>
      <c r="J367" s="437">
        <v>461421.5</v>
      </c>
      <c r="K367" s="437">
        <v>397977.1</v>
      </c>
      <c r="L367" s="387">
        <v>12</v>
      </c>
    </row>
    <row r="368" spans="1:12" s="383" customFormat="1" ht="15.6" x14ac:dyDescent="0.3">
      <c r="A368" s="386" t="s">
        <v>125</v>
      </c>
      <c r="B368" s="434"/>
      <c r="C368" s="435"/>
      <c r="D368" s="435"/>
      <c r="E368" s="436"/>
      <c r="F368" s="435"/>
      <c r="G368" s="435"/>
      <c r="H368" s="436"/>
      <c r="I368" s="437"/>
      <c r="J368" s="437"/>
      <c r="K368" s="437"/>
      <c r="L368" s="387"/>
    </row>
    <row r="369" spans="1:12" s="383" customFormat="1" ht="15" x14ac:dyDescent="0.25">
      <c r="A369" s="384" t="s">
        <v>198</v>
      </c>
      <c r="B369" s="430" t="s">
        <v>189</v>
      </c>
      <c r="C369" s="431">
        <v>100</v>
      </c>
      <c r="D369" s="431">
        <v>2.7323</v>
      </c>
      <c r="E369" s="432" t="s">
        <v>404</v>
      </c>
      <c r="F369" s="431">
        <v>2.7323</v>
      </c>
      <c r="G369" s="431">
        <v>2.7500224326742999</v>
      </c>
      <c r="H369" s="432" t="s">
        <v>190</v>
      </c>
      <c r="I369" s="433">
        <v>1521516.86</v>
      </c>
      <c r="J369" s="433">
        <v>1500000</v>
      </c>
      <c r="K369" s="433">
        <v>1500000</v>
      </c>
      <c r="L369" s="385">
        <v>1</v>
      </c>
    </row>
    <row r="370" spans="1:12" s="383" customFormat="1" ht="15" x14ac:dyDescent="0.25">
      <c r="A370" s="384" t="s">
        <v>198</v>
      </c>
      <c r="B370" s="430" t="s">
        <v>189</v>
      </c>
      <c r="C370" s="431">
        <v>100</v>
      </c>
      <c r="D370" s="431">
        <v>6.4</v>
      </c>
      <c r="E370" s="432" t="s">
        <v>283</v>
      </c>
      <c r="F370" s="431">
        <v>6.4</v>
      </c>
      <c r="G370" s="431">
        <v>6.4931226237980999</v>
      </c>
      <c r="H370" s="432" t="s">
        <v>190</v>
      </c>
      <c r="I370" s="433">
        <v>1034844.44</v>
      </c>
      <c r="J370" s="433">
        <v>1000000</v>
      </c>
      <c r="K370" s="433">
        <v>1000000</v>
      </c>
      <c r="L370" s="385">
        <v>1</v>
      </c>
    </row>
    <row r="371" spans="1:12" s="383" customFormat="1" ht="15" x14ac:dyDescent="0.25">
      <c r="A371" s="384" t="s">
        <v>281</v>
      </c>
      <c r="B371" s="430" t="s">
        <v>189</v>
      </c>
      <c r="C371" s="431">
        <v>99.004999999999995</v>
      </c>
      <c r="D371" s="431">
        <v>5.5</v>
      </c>
      <c r="E371" s="432" t="s">
        <v>658</v>
      </c>
      <c r="F371" s="431">
        <v>15</v>
      </c>
      <c r="G371" s="431">
        <v>16.0505281698556</v>
      </c>
      <c r="H371" s="432" t="s">
        <v>190</v>
      </c>
      <c r="I371" s="433">
        <v>30459.63</v>
      </c>
      <c r="J371" s="433">
        <v>29640</v>
      </c>
      <c r="K371" s="433">
        <v>29345.09</v>
      </c>
      <c r="L371" s="385">
        <v>1</v>
      </c>
    </row>
    <row r="372" spans="1:12" s="383" customFormat="1" ht="15" x14ac:dyDescent="0.25">
      <c r="A372" s="384" t="s">
        <v>281</v>
      </c>
      <c r="B372" s="430" t="s">
        <v>189</v>
      </c>
      <c r="C372" s="431">
        <v>99.031300000000002</v>
      </c>
      <c r="D372" s="431">
        <v>5.5</v>
      </c>
      <c r="E372" s="432" t="s">
        <v>319</v>
      </c>
      <c r="F372" s="431">
        <v>15</v>
      </c>
      <c r="G372" s="431">
        <v>16.054082502514799</v>
      </c>
      <c r="H372" s="432" t="s">
        <v>190</v>
      </c>
      <c r="I372" s="433">
        <v>54806.78</v>
      </c>
      <c r="J372" s="433">
        <v>53332</v>
      </c>
      <c r="K372" s="433">
        <v>52815.37</v>
      </c>
      <c r="L372" s="385">
        <v>1</v>
      </c>
    </row>
    <row r="373" spans="1:12" s="383" customFormat="1" ht="15" x14ac:dyDescent="0.25">
      <c r="A373" s="384" t="s">
        <v>281</v>
      </c>
      <c r="B373" s="430" t="s">
        <v>189</v>
      </c>
      <c r="C373" s="431">
        <v>99.057599999999994</v>
      </c>
      <c r="D373" s="431">
        <v>5.5</v>
      </c>
      <c r="E373" s="432" t="s">
        <v>219</v>
      </c>
      <c r="F373" s="431">
        <v>15</v>
      </c>
      <c r="G373" s="431">
        <v>16.057638892520401</v>
      </c>
      <c r="H373" s="432" t="s">
        <v>190</v>
      </c>
      <c r="I373" s="433">
        <v>3039.8</v>
      </c>
      <c r="J373" s="433">
        <v>2958</v>
      </c>
      <c r="K373" s="433">
        <v>2930.12</v>
      </c>
      <c r="L373" s="385">
        <v>1</v>
      </c>
    </row>
    <row r="374" spans="1:12" s="383" customFormat="1" ht="15" x14ac:dyDescent="0.25">
      <c r="A374" s="384" t="s">
        <v>281</v>
      </c>
      <c r="B374" s="430" t="s">
        <v>189</v>
      </c>
      <c r="C374" s="431">
        <v>99.0839</v>
      </c>
      <c r="D374" s="431">
        <v>5.5</v>
      </c>
      <c r="E374" s="432" t="s">
        <v>347</v>
      </c>
      <c r="F374" s="431">
        <v>15</v>
      </c>
      <c r="G374" s="431">
        <v>16.061197341856602</v>
      </c>
      <c r="H374" s="432" t="s">
        <v>190</v>
      </c>
      <c r="I374" s="433">
        <v>97000.14</v>
      </c>
      <c r="J374" s="433">
        <v>94390</v>
      </c>
      <c r="K374" s="433">
        <v>93525.33</v>
      </c>
      <c r="L374" s="385">
        <v>2</v>
      </c>
    </row>
    <row r="375" spans="1:12" s="383" customFormat="1" ht="15" x14ac:dyDescent="0.25">
      <c r="A375" s="384" t="s">
        <v>281</v>
      </c>
      <c r="B375" s="430" t="s">
        <v>189</v>
      </c>
      <c r="C375" s="431">
        <v>99.110299999999995</v>
      </c>
      <c r="D375" s="431">
        <v>5.5</v>
      </c>
      <c r="E375" s="432" t="s">
        <v>257</v>
      </c>
      <c r="F375" s="431">
        <v>15</v>
      </c>
      <c r="G375" s="431">
        <v>16.064757852511001</v>
      </c>
      <c r="H375" s="432" t="s">
        <v>190</v>
      </c>
      <c r="I375" s="433">
        <v>67548.639999999999</v>
      </c>
      <c r="J375" s="433">
        <v>65731</v>
      </c>
      <c r="K375" s="433">
        <v>65146.2</v>
      </c>
      <c r="L375" s="385">
        <v>1</v>
      </c>
    </row>
    <row r="376" spans="1:12" s="383" customFormat="1" ht="15" x14ac:dyDescent="0.25">
      <c r="A376" s="384" t="s">
        <v>281</v>
      </c>
      <c r="B376" s="430" t="s">
        <v>189</v>
      </c>
      <c r="C376" s="431">
        <v>99.378</v>
      </c>
      <c r="D376" s="431">
        <v>5.5</v>
      </c>
      <c r="E376" s="432" t="s">
        <v>223</v>
      </c>
      <c r="F376" s="431">
        <v>13</v>
      </c>
      <c r="G376" s="431">
        <v>13.8058819154791</v>
      </c>
      <c r="H376" s="432" t="s">
        <v>190</v>
      </c>
      <c r="I376" s="433">
        <v>101706.79</v>
      </c>
      <c r="J376" s="433">
        <v>98970</v>
      </c>
      <c r="K376" s="433">
        <v>98354.44</v>
      </c>
      <c r="L376" s="385">
        <v>2</v>
      </c>
    </row>
    <row r="377" spans="1:12" s="383" customFormat="1" ht="15" x14ac:dyDescent="0.25">
      <c r="A377" s="384" t="s">
        <v>200</v>
      </c>
      <c r="B377" s="430" t="s">
        <v>189</v>
      </c>
      <c r="C377" s="431">
        <v>100</v>
      </c>
      <c r="D377" s="431">
        <v>2.2303000000000002</v>
      </c>
      <c r="E377" s="432" t="s">
        <v>659</v>
      </c>
      <c r="F377" s="431">
        <v>2.2303000000000002</v>
      </c>
      <c r="G377" s="431">
        <v>2.2500050564256</v>
      </c>
      <c r="H377" s="432" t="s">
        <v>190</v>
      </c>
      <c r="I377" s="433">
        <v>2009416.82</v>
      </c>
      <c r="J377" s="433">
        <v>2000000</v>
      </c>
      <c r="K377" s="433">
        <v>2000000</v>
      </c>
      <c r="L377" s="385">
        <v>1</v>
      </c>
    </row>
    <row r="378" spans="1:12" s="383" customFormat="1" ht="15" x14ac:dyDescent="0.25">
      <c r="A378" s="384" t="s">
        <v>200</v>
      </c>
      <c r="B378" s="430" t="s">
        <v>189</v>
      </c>
      <c r="C378" s="431">
        <v>100</v>
      </c>
      <c r="D378" s="431">
        <v>2.2303999999999999</v>
      </c>
      <c r="E378" s="432" t="s">
        <v>317</v>
      </c>
      <c r="F378" s="431">
        <v>2.2303999999999999</v>
      </c>
      <c r="G378" s="431">
        <v>2.2499664263376</v>
      </c>
      <c r="H378" s="432" t="s">
        <v>190</v>
      </c>
      <c r="I378" s="433">
        <v>3014497.6</v>
      </c>
      <c r="J378" s="433">
        <v>3000000</v>
      </c>
      <c r="K378" s="433">
        <v>3000000</v>
      </c>
      <c r="L378" s="385">
        <v>1</v>
      </c>
    </row>
    <row r="379" spans="1:12" s="383" customFormat="1" ht="15" x14ac:dyDescent="0.25">
      <c r="A379" s="384" t="s">
        <v>200</v>
      </c>
      <c r="B379" s="430" t="s">
        <v>189</v>
      </c>
      <c r="C379" s="431">
        <v>100</v>
      </c>
      <c r="D379" s="431">
        <v>2.2307999999999999</v>
      </c>
      <c r="E379" s="432" t="s">
        <v>241</v>
      </c>
      <c r="F379" s="431">
        <v>2.2307999999999999</v>
      </c>
      <c r="G379" s="431">
        <v>2.2500224324568001</v>
      </c>
      <c r="H379" s="432" t="s">
        <v>190</v>
      </c>
      <c r="I379" s="433">
        <v>1005143.23</v>
      </c>
      <c r="J379" s="433">
        <v>1000000</v>
      </c>
      <c r="K379" s="433">
        <v>1000000</v>
      </c>
      <c r="L379" s="385">
        <v>1</v>
      </c>
    </row>
    <row r="380" spans="1:12" s="383" customFormat="1" ht="15" x14ac:dyDescent="0.25">
      <c r="A380" s="384" t="s">
        <v>200</v>
      </c>
      <c r="B380" s="430" t="s">
        <v>189</v>
      </c>
      <c r="C380" s="431">
        <v>100</v>
      </c>
      <c r="D380" s="431">
        <v>2.7315999999999998</v>
      </c>
      <c r="E380" s="432" t="s">
        <v>202</v>
      </c>
      <c r="F380" s="431">
        <v>2.7315999999999998</v>
      </c>
      <c r="G380" s="431">
        <v>2.750044968938</v>
      </c>
      <c r="H380" s="432" t="s">
        <v>190</v>
      </c>
      <c r="I380" s="433">
        <v>1013809.76</v>
      </c>
      <c r="J380" s="433">
        <v>1000000</v>
      </c>
      <c r="K380" s="433">
        <v>1000000</v>
      </c>
      <c r="L380" s="385">
        <v>1</v>
      </c>
    </row>
    <row r="381" spans="1:12" s="383" customFormat="1" ht="15" x14ac:dyDescent="0.25">
      <c r="A381" s="384" t="s">
        <v>203</v>
      </c>
      <c r="B381" s="430" t="s">
        <v>189</v>
      </c>
      <c r="C381" s="431">
        <v>100</v>
      </c>
      <c r="D381" s="431">
        <v>2.7315999999999998</v>
      </c>
      <c r="E381" s="432" t="s">
        <v>202</v>
      </c>
      <c r="F381" s="431">
        <v>2.7315999999999998</v>
      </c>
      <c r="G381" s="431">
        <v>2.750044968938</v>
      </c>
      <c r="H381" s="432" t="s">
        <v>190</v>
      </c>
      <c r="I381" s="433">
        <v>760357.32</v>
      </c>
      <c r="J381" s="433">
        <v>750000</v>
      </c>
      <c r="K381" s="433">
        <v>750000</v>
      </c>
      <c r="L381" s="385">
        <v>1</v>
      </c>
    </row>
    <row r="382" spans="1:12" s="383" customFormat="1" ht="15" x14ac:dyDescent="0.25">
      <c r="A382" s="384" t="s">
        <v>203</v>
      </c>
      <c r="B382" s="430" t="s">
        <v>189</v>
      </c>
      <c r="C382" s="431">
        <v>100</v>
      </c>
      <c r="D382" s="431">
        <v>5</v>
      </c>
      <c r="E382" s="432" t="s">
        <v>199</v>
      </c>
      <c r="F382" s="431">
        <v>5</v>
      </c>
      <c r="G382" s="431">
        <v>5.0621470590933004</v>
      </c>
      <c r="H382" s="432" t="s">
        <v>190</v>
      </c>
      <c r="I382" s="433">
        <v>1025138.89</v>
      </c>
      <c r="J382" s="433">
        <v>1000000</v>
      </c>
      <c r="K382" s="433">
        <v>1000000</v>
      </c>
      <c r="L382" s="385">
        <v>1</v>
      </c>
    </row>
    <row r="383" spans="1:12" s="383" customFormat="1" ht="15" x14ac:dyDescent="0.25">
      <c r="A383" s="384" t="s">
        <v>269</v>
      </c>
      <c r="B383" s="430" t="s">
        <v>189</v>
      </c>
      <c r="C383" s="431">
        <v>100</v>
      </c>
      <c r="D383" s="431">
        <v>6</v>
      </c>
      <c r="E383" s="432" t="s">
        <v>347</v>
      </c>
      <c r="F383" s="431">
        <v>6</v>
      </c>
      <c r="G383" s="431">
        <v>6.1656728609783</v>
      </c>
      <c r="H383" s="432" t="s">
        <v>190</v>
      </c>
      <c r="I383" s="433">
        <v>502833.33</v>
      </c>
      <c r="J383" s="433">
        <v>500000</v>
      </c>
      <c r="K383" s="433">
        <v>500000</v>
      </c>
      <c r="L383" s="385">
        <v>1</v>
      </c>
    </row>
    <row r="384" spans="1:12" s="383" customFormat="1" ht="15" x14ac:dyDescent="0.25">
      <c r="A384" s="384" t="s">
        <v>269</v>
      </c>
      <c r="B384" s="430" t="s">
        <v>189</v>
      </c>
      <c r="C384" s="431">
        <v>100</v>
      </c>
      <c r="D384" s="431">
        <v>6</v>
      </c>
      <c r="E384" s="432" t="s">
        <v>219</v>
      </c>
      <c r="F384" s="431">
        <v>6</v>
      </c>
      <c r="G384" s="431">
        <v>6.165146077438</v>
      </c>
      <c r="H384" s="432" t="s">
        <v>190</v>
      </c>
      <c r="I384" s="433">
        <v>1005833.33</v>
      </c>
      <c r="J384" s="433">
        <v>1000000</v>
      </c>
      <c r="K384" s="433">
        <v>1000000</v>
      </c>
      <c r="L384" s="385">
        <v>1</v>
      </c>
    </row>
    <row r="385" spans="1:12" s="383" customFormat="1" ht="15" x14ac:dyDescent="0.25">
      <c r="A385" s="384" t="s">
        <v>205</v>
      </c>
      <c r="B385" s="430" t="s">
        <v>189</v>
      </c>
      <c r="C385" s="431">
        <v>100</v>
      </c>
      <c r="D385" s="431">
        <v>5.0999999999999996</v>
      </c>
      <c r="E385" s="432" t="s">
        <v>660</v>
      </c>
      <c r="F385" s="431">
        <v>5.0999999999999996</v>
      </c>
      <c r="G385" s="431">
        <v>5.1311570974186997</v>
      </c>
      <c r="H385" s="432" t="s">
        <v>190</v>
      </c>
      <c r="I385" s="433">
        <v>3116025</v>
      </c>
      <c r="J385" s="433">
        <v>3000000</v>
      </c>
      <c r="K385" s="433">
        <v>3000000</v>
      </c>
      <c r="L385" s="385">
        <v>3</v>
      </c>
    </row>
    <row r="386" spans="1:12" s="383" customFormat="1" ht="15" x14ac:dyDescent="0.25">
      <c r="A386" s="384" t="s">
        <v>205</v>
      </c>
      <c r="B386" s="430" t="s">
        <v>189</v>
      </c>
      <c r="C386" s="431">
        <v>100</v>
      </c>
      <c r="D386" s="431">
        <v>5.75</v>
      </c>
      <c r="E386" s="432" t="s">
        <v>283</v>
      </c>
      <c r="F386" s="431">
        <v>5.75</v>
      </c>
      <c r="G386" s="431">
        <v>5.8251818760466998</v>
      </c>
      <c r="H386" s="432" t="s">
        <v>190</v>
      </c>
      <c r="I386" s="433">
        <v>2062611.11</v>
      </c>
      <c r="J386" s="433">
        <v>2000000</v>
      </c>
      <c r="K386" s="433">
        <v>2000000</v>
      </c>
      <c r="L386" s="385">
        <v>1</v>
      </c>
    </row>
    <row r="387" spans="1:12" s="383" customFormat="1" ht="15" x14ac:dyDescent="0.25">
      <c r="A387" s="384" t="s">
        <v>188</v>
      </c>
      <c r="B387" s="430" t="s">
        <v>189</v>
      </c>
      <c r="C387" s="431">
        <v>100</v>
      </c>
      <c r="D387" s="431">
        <v>2.7317</v>
      </c>
      <c r="E387" s="432" t="s">
        <v>661</v>
      </c>
      <c r="F387" s="431">
        <v>2.7317</v>
      </c>
      <c r="G387" s="431">
        <v>2.7499372187536002</v>
      </c>
      <c r="H387" s="432" t="s">
        <v>190</v>
      </c>
      <c r="I387" s="433">
        <v>20279240.440000001</v>
      </c>
      <c r="J387" s="433">
        <v>20000000</v>
      </c>
      <c r="K387" s="433">
        <v>20000000</v>
      </c>
      <c r="L387" s="385">
        <v>1</v>
      </c>
    </row>
    <row r="388" spans="1:12" s="383" customFormat="1" ht="15" x14ac:dyDescent="0.25">
      <c r="A388" s="384" t="s">
        <v>188</v>
      </c>
      <c r="B388" s="430" t="s">
        <v>189</v>
      </c>
      <c r="C388" s="431">
        <v>100</v>
      </c>
      <c r="D388" s="431">
        <v>2.7323</v>
      </c>
      <c r="E388" s="432" t="s">
        <v>404</v>
      </c>
      <c r="F388" s="431">
        <v>2.7323</v>
      </c>
      <c r="G388" s="431">
        <v>2.7500224326742999</v>
      </c>
      <c r="H388" s="432" t="s">
        <v>190</v>
      </c>
      <c r="I388" s="433">
        <v>3448771.56</v>
      </c>
      <c r="J388" s="433">
        <v>3400000</v>
      </c>
      <c r="K388" s="433">
        <v>3400000</v>
      </c>
      <c r="L388" s="385">
        <v>2</v>
      </c>
    </row>
    <row r="389" spans="1:12" s="383" customFormat="1" ht="15" x14ac:dyDescent="0.25">
      <c r="A389" s="384" t="s">
        <v>188</v>
      </c>
      <c r="B389" s="430" t="s">
        <v>189</v>
      </c>
      <c r="C389" s="431">
        <v>100</v>
      </c>
      <c r="D389" s="431">
        <v>6.4</v>
      </c>
      <c r="E389" s="432" t="s">
        <v>366</v>
      </c>
      <c r="F389" s="431">
        <v>6.4</v>
      </c>
      <c r="G389" s="431">
        <v>6.5128789665928002</v>
      </c>
      <c r="H389" s="432" t="s">
        <v>190</v>
      </c>
      <c r="I389" s="433">
        <v>2057600</v>
      </c>
      <c r="J389" s="433">
        <v>2000000</v>
      </c>
      <c r="K389" s="433">
        <v>2000000</v>
      </c>
      <c r="L389" s="385">
        <v>1</v>
      </c>
    </row>
    <row r="390" spans="1:12" s="383" customFormat="1" ht="15" x14ac:dyDescent="0.25">
      <c r="A390" s="384" t="s">
        <v>188</v>
      </c>
      <c r="B390" s="430" t="s">
        <v>189</v>
      </c>
      <c r="C390" s="431">
        <v>100</v>
      </c>
      <c r="D390" s="431">
        <v>6.45</v>
      </c>
      <c r="E390" s="432" t="s">
        <v>199</v>
      </c>
      <c r="F390" s="431">
        <v>6.45</v>
      </c>
      <c r="G390" s="431">
        <v>6.5534161835117999</v>
      </c>
      <c r="H390" s="432" t="s">
        <v>190</v>
      </c>
      <c r="I390" s="433">
        <v>3097287.5</v>
      </c>
      <c r="J390" s="433">
        <v>3000000</v>
      </c>
      <c r="K390" s="433">
        <v>3000000</v>
      </c>
      <c r="L390" s="385">
        <v>1</v>
      </c>
    </row>
    <row r="391" spans="1:12" s="383" customFormat="1" ht="15" x14ac:dyDescent="0.25">
      <c r="A391" s="384" t="s">
        <v>188</v>
      </c>
      <c r="B391" s="430" t="s">
        <v>189</v>
      </c>
      <c r="C391" s="431">
        <v>100</v>
      </c>
      <c r="D391" s="431">
        <v>6.45</v>
      </c>
      <c r="E391" s="432" t="s">
        <v>283</v>
      </c>
      <c r="F391" s="431">
        <v>6.45</v>
      </c>
      <c r="G391" s="431">
        <v>6.5445819726084</v>
      </c>
      <c r="H391" s="432" t="s">
        <v>190</v>
      </c>
      <c r="I391" s="433">
        <v>2070233.33</v>
      </c>
      <c r="J391" s="433">
        <v>2000000</v>
      </c>
      <c r="K391" s="433">
        <v>2000000</v>
      </c>
      <c r="L391" s="385">
        <v>1</v>
      </c>
    </row>
    <row r="392" spans="1:12" s="383" customFormat="1" ht="15" x14ac:dyDescent="0.25">
      <c r="A392" s="384" t="s">
        <v>188</v>
      </c>
      <c r="B392" s="430" t="s">
        <v>189</v>
      </c>
      <c r="C392" s="431">
        <v>100</v>
      </c>
      <c r="D392" s="431">
        <v>6.6</v>
      </c>
      <c r="E392" s="432" t="s">
        <v>207</v>
      </c>
      <c r="F392" s="431">
        <v>6.6</v>
      </c>
      <c r="G392" s="431">
        <v>6.7088999999999004</v>
      </c>
      <c r="H392" s="432" t="s">
        <v>190</v>
      </c>
      <c r="I392" s="433">
        <v>244821</v>
      </c>
      <c r="J392" s="433">
        <v>237000</v>
      </c>
      <c r="K392" s="433">
        <v>237000</v>
      </c>
      <c r="L392" s="385">
        <v>2</v>
      </c>
    </row>
    <row r="393" spans="1:12" s="383" customFormat="1" ht="15" x14ac:dyDescent="0.25">
      <c r="A393" s="384" t="s">
        <v>188</v>
      </c>
      <c r="B393" s="430" t="s">
        <v>189</v>
      </c>
      <c r="C393" s="431">
        <v>100</v>
      </c>
      <c r="D393" s="431">
        <v>6.75</v>
      </c>
      <c r="E393" s="432" t="s">
        <v>211</v>
      </c>
      <c r="F393" s="431">
        <v>6.75</v>
      </c>
      <c r="G393" s="431">
        <v>6.7493810385324</v>
      </c>
      <c r="H393" s="432" t="s">
        <v>190</v>
      </c>
      <c r="I393" s="433">
        <v>4788745.67</v>
      </c>
      <c r="J393" s="433">
        <v>4485156.63</v>
      </c>
      <c r="K393" s="433">
        <v>4485156.63</v>
      </c>
      <c r="L393" s="385">
        <v>1</v>
      </c>
    </row>
    <row r="394" spans="1:12" s="383" customFormat="1" ht="15" x14ac:dyDescent="0.25">
      <c r="A394" s="384" t="s">
        <v>188</v>
      </c>
      <c r="B394" s="430" t="s">
        <v>189</v>
      </c>
      <c r="C394" s="431">
        <v>100.009</v>
      </c>
      <c r="D394" s="431">
        <v>8.4</v>
      </c>
      <c r="E394" s="432" t="s">
        <v>662</v>
      </c>
      <c r="F394" s="431">
        <v>7.95</v>
      </c>
      <c r="G394" s="431">
        <v>8.1515527911464005</v>
      </c>
      <c r="H394" s="432" t="s">
        <v>190</v>
      </c>
      <c r="I394" s="433">
        <v>542116.67000000004</v>
      </c>
      <c r="J394" s="433">
        <v>500000</v>
      </c>
      <c r="K394" s="433">
        <v>500044.9</v>
      </c>
      <c r="L394" s="385">
        <v>1</v>
      </c>
    </row>
    <row r="395" spans="1:12" s="383" customFormat="1" ht="15" x14ac:dyDescent="0.25">
      <c r="A395" s="384" t="s">
        <v>188</v>
      </c>
      <c r="B395" s="430" t="s">
        <v>189</v>
      </c>
      <c r="C395" s="431">
        <v>100.051</v>
      </c>
      <c r="D395" s="431">
        <v>9.9</v>
      </c>
      <c r="E395" s="432" t="s">
        <v>208</v>
      </c>
      <c r="F395" s="431">
        <v>8.5</v>
      </c>
      <c r="G395" s="431">
        <v>8.8390905892635008</v>
      </c>
      <c r="H395" s="432" t="s">
        <v>190</v>
      </c>
      <c r="I395" s="433">
        <v>660225</v>
      </c>
      <c r="J395" s="433">
        <v>600000</v>
      </c>
      <c r="K395" s="433">
        <v>600306.30000000005</v>
      </c>
      <c r="L395" s="385">
        <v>1</v>
      </c>
    </row>
    <row r="396" spans="1:12" s="383" customFormat="1" ht="15" x14ac:dyDescent="0.25">
      <c r="A396" s="384" t="s">
        <v>188</v>
      </c>
      <c r="B396" s="430" t="s">
        <v>189</v>
      </c>
      <c r="C396" s="431">
        <v>100.0612</v>
      </c>
      <c r="D396" s="431">
        <v>9.6999999999999993</v>
      </c>
      <c r="E396" s="432" t="s">
        <v>359</v>
      </c>
      <c r="F396" s="431">
        <v>8.5</v>
      </c>
      <c r="G396" s="431">
        <v>8.8207479663906003</v>
      </c>
      <c r="H396" s="432" t="s">
        <v>190</v>
      </c>
      <c r="I396" s="433">
        <v>296481</v>
      </c>
      <c r="J396" s="433">
        <v>270000</v>
      </c>
      <c r="K396" s="433">
        <v>270165.24</v>
      </c>
      <c r="L396" s="385">
        <v>1</v>
      </c>
    </row>
    <row r="397" spans="1:12" s="383" customFormat="1" ht="15" x14ac:dyDescent="0.25">
      <c r="A397" s="384" t="s">
        <v>188</v>
      </c>
      <c r="B397" s="430" t="s">
        <v>189</v>
      </c>
      <c r="C397" s="431">
        <v>100.06910000000001</v>
      </c>
      <c r="D397" s="431">
        <v>7</v>
      </c>
      <c r="E397" s="432" t="s">
        <v>663</v>
      </c>
      <c r="F397" s="431">
        <v>6.75</v>
      </c>
      <c r="G397" s="431">
        <v>6.8171043563587999</v>
      </c>
      <c r="H397" s="432" t="s">
        <v>190</v>
      </c>
      <c r="I397" s="433">
        <v>176710.42</v>
      </c>
      <c r="J397" s="433">
        <v>165000</v>
      </c>
      <c r="K397" s="433">
        <v>165114.03</v>
      </c>
      <c r="L397" s="385">
        <v>1</v>
      </c>
    </row>
    <row r="398" spans="1:12" s="383" customFormat="1" ht="15" x14ac:dyDescent="0.25">
      <c r="A398" s="384" t="s">
        <v>188</v>
      </c>
      <c r="B398" s="430" t="s">
        <v>189</v>
      </c>
      <c r="C398" s="431">
        <v>100.1203</v>
      </c>
      <c r="D398" s="431">
        <v>7.4</v>
      </c>
      <c r="E398" s="432" t="s">
        <v>664</v>
      </c>
      <c r="F398" s="431">
        <v>7</v>
      </c>
      <c r="G398" s="431">
        <v>7.0906588879061001</v>
      </c>
      <c r="H398" s="432" t="s">
        <v>190</v>
      </c>
      <c r="I398" s="433">
        <v>107502.78</v>
      </c>
      <c r="J398" s="433">
        <v>100000</v>
      </c>
      <c r="K398" s="433">
        <v>100120.27</v>
      </c>
      <c r="L398" s="385">
        <v>1</v>
      </c>
    </row>
    <row r="399" spans="1:12" s="383" customFormat="1" ht="15" x14ac:dyDescent="0.25">
      <c r="A399" s="384" t="s">
        <v>188</v>
      </c>
      <c r="B399" s="430" t="s">
        <v>189</v>
      </c>
      <c r="C399" s="431">
        <v>100.12309999999999</v>
      </c>
      <c r="D399" s="431">
        <v>7</v>
      </c>
      <c r="E399" s="432" t="s">
        <v>240</v>
      </c>
      <c r="F399" s="431">
        <v>6.7</v>
      </c>
      <c r="G399" s="431">
        <v>6.7554986884885002</v>
      </c>
      <c r="H399" s="432" t="s">
        <v>190</v>
      </c>
      <c r="I399" s="433">
        <v>214311.11</v>
      </c>
      <c r="J399" s="433">
        <v>200000</v>
      </c>
      <c r="K399" s="433">
        <v>200246.12</v>
      </c>
      <c r="L399" s="385">
        <v>1</v>
      </c>
    </row>
    <row r="400" spans="1:12" s="383" customFormat="1" ht="15" x14ac:dyDescent="0.25">
      <c r="A400" s="384" t="s">
        <v>188</v>
      </c>
      <c r="B400" s="430" t="s">
        <v>189</v>
      </c>
      <c r="C400" s="431">
        <v>100.1383</v>
      </c>
      <c r="D400" s="431">
        <v>7.4</v>
      </c>
      <c r="E400" s="432" t="s">
        <v>665</v>
      </c>
      <c r="F400" s="431">
        <v>7</v>
      </c>
      <c r="G400" s="431">
        <v>7.0776161823438004</v>
      </c>
      <c r="H400" s="432" t="s">
        <v>190</v>
      </c>
      <c r="I400" s="433">
        <v>80781.25</v>
      </c>
      <c r="J400" s="433">
        <v>75000</v>
      </c>
      <c r="K400" s="433">
        <v>75103.75</v>
      </c>
      <c r="L400" s="385">
        <v>1</v>
      </c>
    </row>
    <row r="401" spans="1:12" s="383" customFormat="1" ht="15" x14ac:dyDescent="0.25">
      <c r="A401" s="384" t="s">
        <v>188</v>
      </c>
      <c r="B401" s="430" t="s">
        <v>189</v>
      </c>
      <c r="C401" s="431">
        <v>100.2351</v>
      </c>
      <c r="D401" s="431">
        <v>7.65</v>
      </c>
      <c r="E401" s="432" t="s">
        <v>439</v>
      </c>
      <c r="F401" s="431">
        <v>6.95</v>
      </c>
      <c r="G401" s="431">
        <v>7.0604818134757004</v>
      </c>
      <c r="H401" s="432" t="s">
        <v>190</v>
      </c>
      <c r="I401" s="433">
        <v>323205</v>
      </c>
      <c r="J401" s="433">
        <v>300000</v>
      </c>
      <c r="K401" s="433">
        <v>300705.36</v>
      </c>
      <c r="L401" s="385">
        <v>1</v>
      </c>
    </row>
    <row r="402" spans="1:12" s="383" customFormat="1" ht="15" x14ac:dyDescent="0.25">
      <c r="A402" s="384" t="s">
        <v>188</v>
      </c>
      <c r="B402" s="430" t="s">
        <v>189</v>
      </c>
      <c r="C402" s="431">
        <v>100.2495</v>
      </c>
      <c r="D402" s="431">
        <v>7.65</v>
      </c>
      <c r="E402" s="432" t="s">
        <v>666</v>
      </c>
      <c r="F402" s="431">
        <v>7</v>
      </c>
      <c r="G402" s="431">
        <v>7.0968591469879998</v>
      </c>
      <c r="H402" s="432" t="s">
        <v>190</v>
      </c>
      <c r="I402" s="433">
        <v>323205</v>
      </c>
      <c r="J402" s="433">
        <v>300000</v>
      </c>
      <c r="K402" s="433">
        <v>300748.42</v>
      </c>
      <c r="L402" s="385">
        <v>1</v>
      </c>
    </row>
    <row r="403" spans="1:12" s="383" customFormat="1" ht="15" x14ac:dyDescent="0.25">
      <c r="A403" s="384" t="s">
        <v>188</v>
      </c>
      <c r="B403" s="430" t="s">
        <v>189</v>
      </c>
      <c r="C403" s="431">
        <v>100.46899999999999</v>
      </c>
      <c r="D403" s="431">
        <v>7.4</v>
      </c>
      <c r="E403" s="432" t="s">
        <v>460</v>
      </c>
      <c r="F403" s="431">
        <v>6.5</v>
      </c>
      <c r="G403" s="431">
        <v>6.5705071713483001</v>
      </c>
      <c r="H403" s="432" t="s">
        <v>190</v>
      </c>
      <c r="I403" s="433">
        <v>375971.94</v>
      </c>
      <c r="J403" s="433">
        <v>350000</v>
      </c>
      <c r="K403" s="433">
        <v>351641.65</v>
      </c>
      <c r="L403" s="385">
        <v>1</v>
      </c>
    </row>
    <row r="404" spans="1:12" s="383" customFormat="1" ht="15" x14ac:dyDescent="0.25">
      <c r="A404" s="384" t="s">
        <v>188</v>
      </c>
      <c r="B404" s="430" t="s">
        <v>189</v>
      </c>
      <c r="C404" s="431">
        <v>100.5677</v>
      </c>
      <c r="D404" s="431">
        <v>6.6</v>
      </c>
      <c r="E404" s="432" t="s">
        <v>667</v>
      </c>
      <c r="F404" s="431">
        <v>3.75</v>
      </c>
      <c r="G404" s="431">
        <v>3.8064727365361</v>
      </c>
      <c r="H404" s="432" t="s">
        <v>190</v>
      </c>
      <c r="I404" s="433">
        <v>1021083.33</v>
      </c>
      <c r="J404" s="433">
        <v>1000000</v>
      </c>
      <c r="K404" s="433">
        <v>1005677.44</v>
      </c>
      <c r="L404" s="385">
        <v>1</v>
      </c>
    </row>
    <row r="405" spans="1:12" s="383" customFormat="1" ht="15" x14ac:dyDescent="0.25">
      <c r="A405" s="384" t="s">
        <v>188</v>
      </c>
      <c r="B405" s="430" t="s">
        <v>189</v>
      </c>
      <c r="C405" s="431">
        <v>100.7161</v>
      </c>
      <c r="D405" s="431">
        <v>6.75</v>
      </c>
      <c r="E405" s="432" t="s">
        <v>407</v>
      </c>
      <c r="F405" s="431">
        <v>3.75</v>
      </c>
      <c r="G405" s="431">
        <v>3.8034652583877002</v>
      </c>
      <c r="H405" s="432" t="s">
        <v>190</v>
      </c>
      <c r="I405" s="433">
        <v>4112500</v>
      </c>
      <c r="J405" s="433">
        <v>4000000</v>
      </c>
      <c r="K405" s="433">
        <v>4028644.52</v>
      </c>
      <c r="L405" s="385">
        <v>1</v>
      </c>
    </row>
    <row r="406" spans="1:12" s="383" customFormat="1" ht="15" x14ac:dyDescent="0.25">
      <c r="A406" s="384" t="s">
        <v>188</v>
      </c>
      <c r="B406" s="430" t="s">
        <v>189</v>
      </c>
      <c r="C406" s="431">
        <v>100.72069999999999</v>
      </c>
      <c r="D406" s="431">
        <v>9.15</v>
      </c>
      <c r="E406" s="432" t="s">
        <v>280</v>
      </c>
      <c r="F406" s="431">
        <v>6</v>
      </c>
      <c r="G406" s="431">
        <v>6.1332356930529999</v>
      </c>
      <c r="H406" s="432" t="s">
        <v>190</v>
      </c>
      <c r="I406" s="433">
        <v>49128.94</v>
      </c>
      <c r="J406" s="433">
        <v>45000</v>
      </c>
      <c r="K406" s="433">
        <v>45324.32</v>
      </c>
      <c r="L406" s="385">
        <v>1</v>
      </c>
    </row>
    <row r="407" spans="1:12" s="383" customFormat="1" ht="15" x14ac:dyDescent="0.25">
      <c r="A407" s="384" t="s">
        <v>188</v>
      </c>
      <c r="B407" s="430" t="s">
        <v>189</v>
      </c>
      <c r="C407" s="431">
        <v>100.7443</v>
      </c>
      <c r="D407" s="431">
        <v>7.4</v>
      </c>
      <c r="E407" s="432" t="s">
        <v>668</v>
      </c>
      <c r="F407" s="431">
        <v>6</v>
      </c>
      <c r="G407" s="431">
        <v>6.0656526664132997</v>
      </c>
      <c r="H407" s="432" t="s">
        <v>190</v>
      </c>
      <c r="I407" s="433">
        <v>16153.17</v>
      </c>
      <c r="J407" s="433">
        <v>15000</v>
      </c>
      <c r="K407" s="433">
        <v>15111.65</v>
      </c>
      <c r="L407" s="385">
        <v>1</v>
      </c>
    </row>
    <row r="408" spans="1:12" s="383" customFormat="1" ht="15" x14ac:dyDescent="0.25">
      <c r="A408" s="384" t="s">
        <v>188</v>
      </c>
      <c r="B408" s="430" t="s">
        <v>189</v>
      </c>
      <c r="C408" s="431">
        <v>100.84869999999999</v>
      </c>
      <c r="D408" s="431">
        <v>6.95</v>
      </c>
      <c r="E408" s="432" t="s">
        <v>276</v>
      </c>
      <c r="F408" s="431">
        <v>6</v>
      </c>
      <c r="G408" s="431">
        <v>6.0063826982600004</v>
      </c>
      <c r="H408" s="432" t="s">
        <v>190</v>
      </c>
      <c r="I408" s="433">
        <v>18191.349999999999</v>
      </c>
      <c r="J408" s="433">
        <v>17000</v>
      </c>
      <c r="K408" s="433">
        <v>17144.29</v>
      </c>
      <c r="L408" s="385">
        <v>1</v>
      </c>
    </row>
    <row r="409" spans="1:12" s="383" customFormat="1" ht="15" x14ac:dyDescent="0.25">
      <c r="A409" s="384" t="s">
        <v>188</v>
      </c>
      <c r="B409" s="430" t="s">
        <v>189</v>
      </c>
      <c r="C409" s="431">
        <v>101.0817</v>
      </c>
      <c r="D409" s="431">
        <v>6.5</v>
      </c>
      <c r="E409" s="432" t="s">
        <v>265</v>
      </c>
      <c r="F409" s="431">
        <v>2</v>
      </c>
      <c r="G409" s="431">
        <v>2.0152189792479001</v>
      </c>
      <c r="H409" s="432" t="s">
        <v>190</v>
      </c>
      <c r="I409" s="433">
        <v>2033944.44</v>
      </c>
      <c r="J409" s="433">
        <v>2000000</v>
      </c>
      <c r="K409" s="433">
        <v>2021633.24</v>
      </c>
      <c r="L409" s="385">
        <v>2</v>
      </c>
    </row>
    <row r="410" spans="1:12" s="383" customFormat="1" ht="15" x14ac:dyDescent="0.25">
      <c r="A410" s="384" t="s">
        <v>191</v>
      </c>
      <c r="B410" s="430" t="s">
        <v>189</v>
      </c>
      <c r="C410" s="431">
        <v>100.02509999999999</v>
      </c>
      <c r="D410" s="431">
        <v>6.65</v>
      </c>
      <c r="E410" s="432" t="s">
        <v>322</v>
      </c>
      <c r="F410" s="431">
        <v>6.6</v>
      </c>
      <c r="G410" s="431">
        <v>6.6100861588026998</v>
      </c>
      <c r="H410" s="432" t="s">
        <v>190</v>
      </c>
      <c r="I410" s="433">
        <v>533342.36</v>
      </c>
      <c r="J410" s="433">
        <v>500000</v>
      </c>
      <c r="K410" s="433">
        <v>500125.74</v>
      </c>
      <c r="L410" s="385">
        <v>1</v>
      </c>
    </row>
    <row r="411" spans="1:12" s="383" customFormat="1" ht="15" x14ac:dyDescent="0.25">
      <c r="A411" s="384" t="s">
        <v>193</v>
      </c>
      <c r="B411" s="430" t="s">
        <v>189</v>
      </c>
      <c r="C411" s="431">
        <v>100</v>
      </c>
      <c r="D411" s="431">
        <v>2.4828999999999999</v>
      </c>
      <c r="E411" s="432" t="s">
        <v>669</v>
      </c>
      <c r="F411" s="431">
        <v>2.4828999999999999</v>
      </c>
      <c r="G411" s="431">
        <v>2.4999536551160002</v>
      </c>
      <c r="H411" s="432" t="s">
        <v>190</v>
      </c>
      <c r="I411" s="433">
        <v>5055520.4000000004</v>
      </c>
      <c r="J411" s="433">
        <v>5000000</v>
      </c>
      <c r="K411" s="433">
        <v>5000000</v>
      </c>
      <c r="L411" s="385">
        <v>1</v>
      </c>
    </row>
    <row r="412" spans="1:12" s="383" customFormat="1" ht="15" x14ac:dyDescent="0.25">
      <c r="A412" s="384" t="s">
        <v>405</v>
      </c>
      <c r="B412" s="430" t="s">
        <v>189</v>
      </c>
      <c r="C412" s="431">
        <v>100</v>
      </c>
      <c r="D412" s="431">
        <v>4.8</v>
      </c>
      <c r="E412" s="432" t="s">
        <v>201</v>
      </c>
      <c r="F412" s="431">
        <v>4.8</v>
      </c>
      <c r="G412" s="431">
        <v>4.8867629631006997</v>
      </c>
      <c r="H412" s="432" t="s">
        <v>190</v>
      </c>
      <c r="I412" s="433">
        <v>32388.27</v>
      </c>
      <c r="J412" s="433">
        <v>32000</v>
      </c>
      <c r="K412" s="433">
        <v>32000</v>
      </c>
      <c r="L412" s="385">
        <v>1</v>
      </c>
    </row>
    <row r="413" spans="1:12" s="383" customFormat="1" ht="15" x14ac:dyDescent="0.25">
      <c r="A413" s="384" t="s">
        <v>406</v>
      </c>
      <c r="B413" s="430" t="s">
        <v>189</v>
      </c>
      <c r="C413" s="431">
        <v>100</v>
      </c>
      <c r="D413" s="431">
        <v>8.5</v>
      </c>
      <c r="E413" s="432" t="s">
        <v>298</v>
      </c>
      <c r="F413" s="431">
        <v>8.5</v>
      </c>
      <c r="G413" s="431">
        <v>8.6775316294072997</v>
      </c>
      <c r="H413" s="432" t="s">
        <v>190</v>
      </c>
      <c r="I413" s="433">
        <v>5216.04</v>
      </c>
      <c r="J413" s="433">
        <v>5000</v>
      </c>
      <c r="K413" s="433">
        <v>5000</v>
      </c>
      <c r="L413" s="385">
        <v>1</v>
      </c>
    </row>
    <row r="414" spans="1:12" s="383" customFormat="1" ht="15" x14ac:dyDescent="0.25">
      <c r="A414" s="384" t="s">
        <v>406</v>
      </c>
      <c r="B414" s="430" t="s">
        <v>189</v>
      </c>
      <c r="C414" s="431">
        <v>100</v>
      </c>
      <c r="D414" s="431">
        <v>8.5</v>
      </c>
      <c r="E414" s="432" t="s">
        <v>670</v>
      </c>
      <c r="F414" s="431">
        <v>8.5</v>
      </c>
      <c r="G414" s="431">
        <v>8.6734116410172</v>
      </c>
      <c r="H414" s="432" t="s">
        <v>190</v>
      </c>
      <c r="I414" s="433">
        <v>5220.76</v>
      </c>
      <c r="J414" s="433">
        <v>5000</v>
      </c>
      <c r="K414" s="433">
        <v>5000</v>
      </c>
      <c r="L414" s="385">
        <v>1</v>
      </c>
    </row>
    <row r="415" spans="1:12" s="383" customFormat="1" ht="15" x14ac:dyDescent="0.25">
      <c r="A415" s="384" t="s">
        <v>406</v>
      </c>
      <c r="B415" s="430" t="s">
        <v>189</v>
      </c>
      <c r="C415" s="431">
        <v>100</v>
      </c>
      <c r="D415" s="431">
        <v>9.25</v>
      </c>
      <c r="E415" s="432" t="s">
        <v>259</v>
      </c>
      <c r="F415" s="431">
        <v>9.25</v>
      </c>
      <c r="G415" s="431">
        <v>9.2465416951362993</v>
      </c>
      <c r="H415" s="432" t="s">
        <v>190</v>
      </c>
      <c r="I415" s="433">
        <v>7652.9</v>
      </c>
      <c r="J415" s="433">
        <v>7000</v>
      </c>
      <c r="K415" s="433">
        <v>7000</v>
      </c>
      <c r="L415" s="385">
        <v>1</v>
      </c>
    </row>
    <row r="416" spans="1:12" s="383" customFormat="1" ht="15" x14ac:dyDescent="0.25">
      <c r="A416" s="384" t="s">
        <v>286</v>
      </c>
      <c r="B416" s="430" t="s">
        <v>189</v>
      </c>
      <c r="C416" s="431">
        <v>100</v>
      </c>
      <c r="D416" s="431">
        <v>2.4769999999999999</v>
      </c>
      <c r="E416" s="432" t="s">
        <v>201</v>
      </c>
      <c r="F416" s="431">
        <v>2.4769999999999999</v>
      </c>
      <c r="G416" s="431">
        <v>2.5000167404818998</v>
      </c>
      <c r="H416" s="432" t="s">
        <v>190</v>
      </c>
      <c r="I416" s="433">
        <v>2012522.61</v>
      </c>
      <c r="J416" s="433">
        <v>2000000</v>
      </c>
      <c r="K416" s="433">
        <v>2000000</v>
      </c>
      <c r="L416" s="385">
        <v>1</v>
      </c>
    </row>
    <row r="417" spans="1:12" s="383" customFormat="1" ht="15" x14ac:dyDescent="0.25">
      <c r="A417" s="384" t="s">
        <v>286</v>
      </c>
      <c r="B417" s="430" t="s">
        <v>189</v>
      </c>
      <c r="C417" s="431">
        <v>100</v>
      </c>
      <c r="D417" s="431">
        <v>2.4788000000000001</v>
      </c>
      <c r="E417" s="432" t="s">
        <v>671</v>
      </c>
      <c r="F417" s="431">
        <v>2.4788000000000001</v>
      </c>
      <c r="G417" s="431">
        <v>2.5000303050749002</v>
      </c>
      <c r="H417" s="432" t="s">
        <v>190</v>
      </c>
      <c r="I417" s="433">
        <v>3023135.47</v>
      </c>
      <c r="J417" s="433">
        <v>3000000</v>
      </c>
      <c r="K417" s="433">
        <v>3000000</v>
      </c>
      <c r="L417" s="385">
        <v>1</v>
      </c>
    </row>
    <row r="418" spans="1:12" s="383" customFormat="1" ht="15" x14ac:dyDescent="0.25">
      <c r="A418" s="384" t="s">
        <v>286</v>
      </c>
      <c r="B418" s="430" t="s">
        <v>189</v>
      </c>
      <c r="C418" s="431">
        <v>100</v>
      </c>
      <c r="D418" s="431">
        <v>6.6</v>
      </c>
      <c r="E418" s="432" t="s">
        <v>201</v>
      </c>
      <c r="F418" s="431">
        <v>6.6</v>
      </c>
      <c r="G418" s="431">
        <v>6.764522361999</v>
      </c>
      <c r="H418" s="432" t="s">
        <v>190</v>
      </c>
      <c r="I418" s="433">
        <v>30500.5</v>
      </c>
      <c r="J418" s="433">
        <v>30000</v>
      </c>
      <c r="K418" s="433">
        <v>30000</v>
      </c>
      <c r="L418" s="385">
        <v>1</v>
      </c>
    </row>
    <row r="419" spans="1:12" s="383" customFormat="1" ht="15" x14ac:dyDescent="0.25">
      <c r="A419" s="384" t="s">
        <v>288</v>
      </c>
      <c r="B419" s="430" t="s">
        <v>189</v>
      </c>
      <c r="C419" s="431">
        <v>100</v>
      </c>
      <c r="D419" s="431">
        <v>6</v>
      </c>
      <c r="E419" s="432" t="s">
        <v>366</v>
      </c>
      <c r="F419" s="431">
        <v>6</v>
      </c>
      <c r="G419" s="431">
        <v>6.0991969703561999</v>
      </c>
      <c r="H419" s="432" t="s">
        <v>190</v>
      </c>
      <c r="I419" s="433">
        <v>616200</v>
      </c>
      <c r="J419" s="433">
        <v>600000</v>
      </c>
      <c r="K419" s="433">
        <v>600000</v>
      </c>
      <c r="L419" s="385">
        <v>1</v>
      </c>
    </row>
    <row r="420" spans="1:12" s="383" customFormat="1" ht="15" x14ac:dyDescent="0.25">
      <c r="A420" s="384" t="s">
        <v>288</v>
      </c>
      <c r="B420" s="430" t="s">
        <v>189</v>
      </c>
      <c r="C420" s="431">
        <v>100</v>
      </c>
      <c r="D420" s="431">
        <v>6.5</v>
      </c>
      <c r="E420" s="432" t="s">
        <v>283</v>
      </c>
      <c r="F420" s="431">
        <v>6.5</v>
      </c>
      <c r="G420" s="431">
        <v>6.5960526463122999</v>
      </c>
      <c r="H420" s="432" t="s">
        <v>190</v>
      </c>
      <c r="I420" s="433">
        <v>724772.22</v>
      </c>
      <c r="J420" s="433">
        <v>700000</v>
      </c>
      <c r="K420" s="433">
        <v>700000</v>
      </c>
      <c r="L420" s="385">
        <v>1</v>
      </c>
    </row>
    <row r="421" spans="1:12" s="383" customFormat="1" ht="15" x14ac:dyDescent="0.25">
      <c r="A421" s="384" t="s">
        <v>288</v>
      </c>
      <c r="B421" s="430" t="s">
        <v>189</v>
      </c>
      <c r="C421" s="431">
        <v>100</v>
      </c>
      <c r="D421" s="431">
        <v>9.4499999999999993</v>
      </c>
      <c r="E421" s="432" t="s">
        <v>320</v>
      </c>
      <c r="F421" s="431">
        <v>9.4499999999999993</v>
      </c>
      <c r="G421" s="431">
        <v>9.4439900545179007</v>
      </c>
      <c r="H421" s="432" t="s">
        <v>190</v>
      </c>
      <c r="I421" s="433">
        <v>69340.56</v>
      </c>
      <c r="J421" s="433">
        <v>63277.760000000002</v>
      </c>
      <c r="K421" s="433">
        <v>63277.760000000002</v>
      </c>
      <c r="L421" s="385">
        <v>1</v>
      </c>
    </row>
    <row r="422" spans="1:12" s="383" customFormat="1" ht="15.6" x14ac:dyDescent="0.3">
      <c r="A422" s="386" t="s">
        <v>195</v>
      </c>
      <c r="B422" s="434" t="s">
        <v>195</v>
      </c>
      <c r="C422" s="435" t="s">
        <v>195</v>
      </c>
      <c r="D422" s="435" t="s">
        <v>195</v>
      </c>
      <c r="E422" s="436" t="s">
        <v>195</v>
      </c>
      <c r="F422" s="435" t="s">
        <v>195</v>
      </c>
      <c r="G422" s="435" t="s">
        <v>195</v>
      </c>
      <c r="H422" s="436" t="s">
        <v>195</v>
      </c>
      <c r="I422" s="437">
        <v>76880612.459999993</v>
      </c>
      <c r="J422" s="437">
        <v>75096455.390000001</v>
      </c>
      <c r="K422" s="437">
        <v>75154408.180000007</v>
      </c>
      <c r="L422" s="387">
        <v>60</v>
      </c>
    </row>
    <row r="423" spans="1:12" s="383" customFormat="1" ht="15.6" x14ac:dyDescent="0.3">
      <c r="A423" s="386" t="s">
        <v>126</v>
      </c>
      <c r="B423" s="434"/>
      <c r="C423" s="435"/>
      <c r="D423" s="435"/>
      <c r="E423" s="436"/>
      <c r="F423" s="435"/>
      <c r="G423" s="435"/>
      <c r="H423" s="436"/>
      <c r="I423" s="437"/>
      <c r="J423" s="437"/>
      <c r="K423" s="437"/>
      <c r="L423" s="387"/>
    </row>
    <row r="424" spans="1:12" s="383" customFormat="1" ht="15" x14ac:dyDescent="0.25">
      <c r="A424" s="384" t="s">
        <v>210</v>
      </c>
      <c r="B424" s="430" t="s">
        <v>189</v>
      </c>
      <c r="C424" s="431">
        <v>100</v>
      </c>
      <c r="D424" s="431">
        <v>6.5</v>
      </c>
      <c r="E424" s="432" t="s">
        <v>384</v>
      </c>
      <c r="F424" s="431">
        <v>6.5</v>
      </c>
      <c r="G424" s="431">
        <v>6.4988512888252998</v>
      </c>
      <c r="H424" s="432" t="s">
        <v>190</v>
      </c>
      <c r="I424" s="433">
        <v>2130722.23</v>
      </c>
      <c r="J424" s="433">
        <v>2000000</v>
      </c>
      <c r="K424" s="433">
        <v>2000000</v>
      </c>
      <c r="L424" s="385">
        <v>2</v>
      </c>
    </row>
    <row r="425" spans="1:12" s="383" customFormat="1" ht="15" x14ac:dyDescent="0.25">
      <c r="A425" s="384" t="s">
        <v>210</v>
      </c>
      <c r="B425" s="430" t="s">
        <v>189</v>
      </c>
      <c r="C425" s="431">
        <v>100</v>
      </c>
      <c r="D425" s="431">
        <v>6.5</v>
      </c>
      <c r="E425" s="432" t="s">
        <v>320</v>
      </c>
      <c r="F425" s="431">
        <v>6.5</v>
      </c>
      <c r="G425" s="431">
        <v>6.4971292234806999</v>
      </c>
      <c r="H425" s="432" t="s">
        <v>190</v>
      </c>
      <c r="I425" s="433">
        <v>3197708.33</v>
      </c>
      <c r="J425" s="433">
        <v>3000000</v>
      </c>
      <c r="K425" s="433">
        <v>3000000</v>
      </c>
      <c r="L425" s="385">
        <v>1</v>
      </c>
    </row>
    <row r="426" spans="1:12" s="383" customFormat="1" ht="15" x14ac:dyDescent="0.25">
      <c r="A426" s="384" t="s">
        <v>210</v>
      </c>
      <c r="B426" s="430" t="s">
        <v>189</v>
      </c>
      <c r="C426" s="431">
        <v>100.021</v>
      </c>
      <c r="D426" s="431">
        <v>8.5</v>
      </c>
      <c r="E426" s="432" t="s">
        <v>672</v>
      </c>
      <c r="F426" s="431">
        <v>7.8</v>
      </c>
      <c r="G426" s="431">
        <v>8.0615291395008999</v>
      </c>
      <c r="H426" s="432" t="s">
        <v>190</v>
      </c>
      <c r="I426" s="433">
        <v>91179.66</v>
      </c>
      <c r="J426" s="433">
        <v>84000</v>
      </c>
      <c r="K426" s="433">
        <v>84017.61</v>
      </c>
      <c r="L426" s="385">
        <v>2</v>
      </c>
    </row>
    <row r="427" spans="1:12" s="383" customFormat="1" ht="15" x14ac:dyDescent="0.25">
      <c r="A427" s="384" t="s">
        <v>210</v>
      </c>
      <c r="B427" s="430" t="s">
        <v>189</v>
      </c>
      <c r="C427" s="431">
        <v>101.7696</v>
      </c>
      <c r="D427" s="431">
        <v>7.15</v>
      </c>
      <c r="E427" s="432" t="s">
        <v>661</v>
      </c>
      <c r="F427" s="431">
        <v>3.5</v>
      </c>
      <c r="G427" s="431">
        <v>3.5299367170365001</v>
      </c>
      <c r="H427" s="432" t="s">
        <v>190</v>
      </c>
      <c r="I427" s="433">
        <v>2144986.12</v>
      </c>
      <c r="J427" s="433">
        <v>2000000</v>
      </c>
      <c r="K427" s="433">
        <v>2035391.82</v>
      </c>
      <c r="L427" s="385">
        <v>2</v>
      </c>
    </row>
    <row r="428" spans="1:12" s="383" customFormat="1" ht="15" x14ac:dyDescent="0.25">
      <c r="A428" s="384" t="s">
        <v>212</v>
      </c>
      <c r="B428" s="430" t="s">
        <v>189</v>
      </c>
      <c r="C428" s="431">
        <v>100</v>
      </c>
      <c r="D428" s="431">
        <v>3.2505999999999999</v>
      </c>
      <c r="E428" s="432" t="s">
        <v>402</v>
      </c>
      <c r="F428" s="431">
        <v>3.2505999999999999</v>
      </c>
      <c r="G428" s="431">
        <v>3.2500193743293999</v>
      </c>
      <c r="H428" s="432" t="s">
        <v>190</v>
      </c>
      <c r="I428" s="433">
        <v>6455419.8600000003</v>
      </c>
      <c r="J428" s="433">
        <v>6250000</v>
      </c>
      <c r="K428" s="433">
        <v>6250000</v>
      </c>
      <c r="L428" s="385">
        <v>1</v>
      </c>
    </row>
    <row r="429" spans="1:12" s="383" customFormat="1" ht="15.6" x14ac:dyDescent="0.3">
      <c r="A429" s="386" t="s">
        <v>195</v>
      </c>
      <c r="B429" s="434" t="s">
        <v>195</v>
      </c>
      <c r="C429" s="435" t="s">
        <v>195</v>
      </c>
      <c r="D429" s="435" t="s">
        <v>195</v>
      </c>
      <c r="E429" s="436" t="s">
        <v>195</v>
      </c>
      <c r="F429" s="435" t="s">
        <v>195</v>
      </c>
      <c r="G429" s="435" t="s">
        <v>195</v>
      </c>
      <c r="H429" s="436" t="s">
        <v>195</v>
      </c>
      <c r="I429" s="437">
        <v>14020016.199999999</v>
      </c>
      <c r="J429" s="437">
        <v>13334000</v>
      </c>
      <c r="K429" s="437">
        <v>13369409.43</v>
      </c>
      <c r="L429" s="387">
        <v>8</v>
      </c>
    </row>
    <row r="430" spans="1:12" s="383" customFormat="1" ht="15.6" x14ac:dyDescent="0.3">
      <c r="A430" s="386" t="s">
        <v>127</v>
      </c>
      <c r="B430" s="434"/>
      <c r="C430" s="435"/>
      <c r="D430" s="435"/>
      <c r="E430" s="436"/>
      <c r="F430" s="435"/>
      <c r="G430" s="435"/>
      <c r="H430" s="436"/>
      <c r="I430" s="437"/>
      <c r="J430" s="437"/>
      <c r="K430" s="437"/>
      <c r="L430" s="387"/>
    </row>
    <row r="431" spans="1:12" s="383" customFormat="1" ht="15" x14ac:dyDescent="0.25">
      <c r="A431" s="384" t="s">
        <v>196</v>
      </c>
      <c r="B431" s="430" t="s">
        <v>189</v>
      </c>
      <c r="C431" s="431">
        <v>95.705200000000005</v>
      </c>
      <c r="D431" s="431"/>
      <c r="E431" s="432" t="s">
        <v>192</v>
      </c>
      <c r="F431" s="431">
        <v>4.5</v>
      </c>
      <c r="G431" s="431">
        <v>4.5002771462332998</v>
      </c>
      <c r="H431" s="432" t="s">
        <v>190</v>
      </c>
      <c r="I431" s="433">
        <v>15000000</v>
      </c>
      <c r="J431" s="433">
        <v>15000000</v>
      </c>
      <c r="K431" s="433">
        <v>14355784.18</v>
      </c>
      <c r="L431" s="385">
        <v>1</v>
      </c>
    </row>
    <row r="432" spans="1:12" s="383" customFormat="1" ht="15" x14ac:dyDescent="0.25">
      <c r="A432" s="384" t="s">
        <v>196</v>
      </c>
      <c r="B432" s="430" t="s">
        <v>189</v>
      </c>
      <c r="C432" s="431">
        <v>98.017899999999997</v>
      </c>
      <c r="D432" s="431"/>
      <c r="E432" s="432" t="s">
        <v>202</v>
      </c>
      <c r="F432" s="431">
        <v>4</v>
      </c>
      <c r="G432" s="431">
        <v>4.0395497255052</v>
      </c>
      <c r="H432" s="432" t="s">
        <v>190</v>
      </c>
      <c r="I432" s="433">
        <v>60000</v>
      </c>
      <c r="J432" s="433">
        <v>60000</v>
      </c>
      <c r="K432" s="433">
        <v>58810.720000000001</v>
      </c>
      <c r="L432" s="385">
        <v>1</v>
      </c>
    </row>
    <row r="433" spans="1:12" s="383" customFormat="1" ht="15" x14ac:dyDescent="0.25">
      <c r="A433" s="384" t="s">
        <v>196</v>
      </c>
      <c r="B433" s="430" t="s">
        <v>189</v>
      </c>
      <c r="C433" s="431">
        <v>99.137900000000002</v>
      </c>
      <c r="D433" s="431"/>
      <c r="E433" s="432" t="s">
        <v>201</v>
      </c>
      <c r="F433" s="431">
        <v>3.44</v>
      </c>
      <c r="G433" s="431">
        <v>3.4844628290165001</v>
      </c>
      <c r="H433" s="432" t="s">
        <v>190</v>
      </c>
      <c r="I433" s="433">
        <v>72052000</v>
      </c>
      <c r="J433" s="433">
        <v>72052000</v>
      </c>
      <c r="K433" s="433">
        <v>71430868.920000002</v>
      </c>
      <c r="L433" s="385">
        <v>10</v>
      </c>
    </row>
    <row r="434" spans="1:12" s="383" customFormat="1" ht="15" x14ac:dyDescent="0.25">
      <c r="A434" s="384" t="s">
        <v>196</v>
      </c>
      <c r="B434" s="430" t="s">
        <v>189</v>
      </c>
      <c r="C434" s="431">
        <v>99.147300000000001</v>
      </c>
      <c r="D434" s="431"/>
      <c r="E434" s="432" t="s">
        <v>215</v>
      </c>
      <c r="F434" s="431">
        <v>3.44</v>
      </c>
      <c r="G434" s="431">
        <v>3.4846309694081001</v>
      </c>
      <c r="H434" s="432" t="s">
        <v>190</v>
      </c>
      <c r="I434" s="433">
        <v>3000000</v>
      </c>
      <c r="J434" s="433">
        <v>3000000</v>
      </c>
      <c r="K434" s="433">
        <v>2974419.99</v>
      </c>
      <c r="L434" s="385">
        <v>1</v>
      </c>
    </row>
    <row r="435" spans="1:12" s="383" customFormat="1" ht="15" x14ac:dyDescent="0.25">
      <c r="A435" s="384" t="s">
        <v>196</v>
      </c>
      <c r="B435" s="430" t="s">
        <v>189</v>
      </c>
      <c r="C435" s="431">
        <v>99.443399999999997</v>
      </c>
      <c r="D435" s="431"/>
      <c r="E435" s="432" t="s">
        <v>284</v>
      </c>
      <c r="F435" s="431">
        <v>3.25</v>
      </c>
      <c r="G435" s="431">
        <v>3.2940287073608001</v>
      </c>
      <c r="H435" s="432" t="s">
        <v>190</v>
      </c>
      <c r="I435" s="433">
        <v>3000000</v>
      </c>
      <c r="J435" s="433">
        <v>3000000</v>
      </c>
      <c r="K435" s="433">
        <v>2983301.8</v>
      </c>
      <c r="L435" s="385">
        <v>1</v>
      </c>
    </row>
    <row r="436" spans="1:12" s="383" customFormat="1" ht="15" x14ac:dyDescent="0.25">
      <c r="A436" s="384" t="s">
        <v>196</v>
      </c>
      <c r="B436" s="430" t="s">
        <v>189</v>
      </c>
      <c r="C436" s="431">
        <v>99.7179</v>
      </c>
      <c r="D436" s="431"/>
      <c r="E436" s="432" t="s">
        <v>219</v>
      </c>
      <c r="F436" s="431">
        <v>2.91</v>
      </c>
      <c r="G436" s="431">
        <v>2.9485242856931002</v>
      </c>
      <c r="H436" s="432" t="s">
        <v>190</v>
      </c>
      <c r="I436" s="433">
        <v>32500000</v>
      </c>
      <c r="J436" s="433">
        <v>32500000</v>
      </c>
      <c r="K436" s="433">
        <v>32408311.489999998</v>
      </c>
      <c r="L436" s="385">
        <v>1</v>
      </c>
    </row>
    <row r="437" spans="1:12" s="383" customFormat="1" ht="15" x14ac:dyDescent="0.25">
      <c r="A437" s="384" t="s">
        <v>196</v>
      </c>
      <c r="B437" s="430" t="s">
        <v>189</v>
      </c>
      <c r="C437" s="431">
        <v>99.758099999999999</v>
      </c>
      <c r="D437" s="431"/>
      <c r="E437" s="432" t="s">
        <v>208</v>
      </c>
      <c r="F437" s="431">
        <v>2.91</v>
      </c>
      <c r="G437" s="431">
        <v>2.9491275748008001</v>
      </c>
      <c r="H437" s="432" t="s">
        <v>190</v>
      </c>
      <c r="I437" s="433">
        <v>55000000</v>
      </c>
      <c r="J437" s="433">
        <v>55000000</v>
      </c>
      <c r="K437" s="433">
        <v>54866947.649999999</v>
      </c>
      <c r="L437" s="385">
        <v>2</v>
      </c>
    </row>
    <row r="438" spans="1:12" s="289" customFormat="1" ht="15.6" x14ac:dyDescent="0.3">
      <c r="A438" s="386" t="s">
        <v>195</v>
      </c>
      <c r="B438" s="434" t="s">
        <v>195</v>
      </c>
      <c r="C438" s="435" t="s">
        <v>195</v>
      </c>
      <c r="D438" s="435" t="s">
        <v>195</v>
      </c>
      <c r="E438" s="436" t="s">
        <v>195</v>
      </c>
      <c r="F438" s="435" t="s">
        <v>195</v>
      </c>
      <c r="G438" s="435" t="s">
        <v>195</v>
      </c>
      <c r="H438" s="436" t="s">
        <v>195</v>
      </c>
      <c r="I438" s="437">
        <v>180612000</v>
      </c>
      <c r="J438" s="437">
        <v>180612000</v>
      </c>
      <c r="K438" s="437">
        <v>179078444.75</v>
      </c>
      <c r="L438" s="387">
        <v>17</v>
      </c>
    </row>
    <row r="439" spans="1:12" s="289" customFormat="1" ht="15.6" x14ac:dyDescent="0.3">
      <c r="A439" s="386" t="s">
        <v>128</v>
      </c>
      <c r="B439" s="434"/>
      <c r="C439" s="435"/>
      <c r="D439" s="435"/>
      <c r="E439" s="436"/>
      <c r="F439" s="435"/>
      <c r="G439" s="435"/>
      <c r="H439" s="436"/>
      <c r="I439" s="437"/>
      <c r="J439" s="437"/>
      <c r="K439" s="437"/>
      <c r="L439" s="387"/>
    </row>
    <row r="440" spans="1:12" s="383" customFormat="1" ht="15" x14ac:dyDescent="0.25">
      <c r="A440" s="384" t="s">
        <v>218</v>
      </c>
      <c r="B440" s="430" t="s">
        <v>189</v>
      </c>
      <c r="C440" s="431">
        <v>100</v>
      </c>
      <c r="D440" s="431">
        <v>1.9822</v>
      </c>
      <c r="E440" s="432" t="s">
        <v>219</v>
      </c>
      <c r="F440" s="431">
        <v>1.9822</v>
      </c>
      <c r="G440" s="431">
        <v>2.0000303280336</v>
      </c>
      <c r="H440" s="432" t="s">
        <v>190</v>
      </c>
      <c r="I440" s="433">
        <v>16807327.75</v>
      </c>
      <c r="J440" s="433">
        <v>16775000</v>
      </c>
      <c r="K440" s="433">
        <v>16775000</v>
      </c>
      <c r="L440" s="385">
        <v>5</v>
      </c>
    </row>
    <row r="441" spans="1:12" s="383" customFormat="1" ht="15" x14ac:dyDescent="0.25">
      <c r="A441" s="384" t="s">
        <v>218</v>
      </c>
      <c r="B441" s="430" t="s">
        <v>189</v>
      </c>
      <c r="C441" s="431">
        <v>100</v>
      </c>
      <c r="D441" s="431">
        <v>2.4769999999999999</v>
      </c>
      <c r="E441" s="432" t="s">
        <v>201</v>
      </c>
      <c r="F441" s="431">
        <v>2.4769999999999999</v>
      </c>
      <c r="G441" s="431">
        <v>2.5000167404818998</v>
      </c>
      <c r="H441" s="432" t="s">
        <v>190</v>
      </c>
      <c r="I441" s="433">
        <v>11194657.029999999</v>
      </c>
      <c r="J441" s="433">
        <v>11125000</v>
      </c>
      <c r="K441" s="433">
        <v>11125000</v>
      </c>
      <c r="L441" s="385">
        <v>3</v>
      </c>
    </row>
    <row r="442" spans="1:12" s="383" customFormat="1" ht="15" x14ac:dyDescent="0.25">
      <c r="A442" s="384" t="s">
        <v>218</v>
      </c>
      <c r="B442" s="430" t="s">
        <v>189</v>
      </c>
      <c r="C442" s="431">
        <v>100</v>
      </c>
      <c r="D442" s="431">
        <v>2.4775999999999998</v>
      </c>
      <c r="E442" s="432" t="s">
        <v>287</v>
      </c>
      <c r="F442" s="431">
        <v>2.4775999999999998</v>
      </c>
      <c r="G442" s="431">
        <v>2.5000214605464999</v>
      </c>
      <c r="H442" s="432" t="s">
        <v>190</v>
      </c>
      <c r="I442" s="433">
        <v>2426254.4300000002</v>
      </c>
      <c r="J442" s="433">
        <v>2410000</v>
      </c>
      <c r="K442" s="433">
        <v>2410000</v>
      </c>
      <c r="L442" s="385">
        <v>1</v>
      </c>
    </row>
    <row r="443" spans="1:12" s="289" customFormat="1" ht="15.6" x14ac:dyDescent="0.25">
      <c r="A443" s="384" t="s">
        <v>218</v>
      </c>
      <c r="B443" s="430" t="s">
        <v>189</v>
      </c>
      <c r="C443" s="431">
        <v>100</v>
      </c>
      <c r="D443" s="431">
        <v>2.4823</v>
      </c>
      <c r="E443" s="432" t="s">
        <v>369</v>
      </c>
      <c r="F443" s="431">
        <v>2.4823</v>
      </c>
      <c r="G443" s="431">
        <v>2.4999506661606001</v>
      </c>
      <c r="H443" s="432" t="s">
        <v>190</v>
      </c>
      <c r="I443" s="433">
        <v>2273892.14</v>
      </c>
      <c r="J443" s="433">
        <v>2250000</v>
      </c>
      <c r="K443" s="433">
        <v>2250000</v>
      </c>
      <c r="L443" s="385">
        <v>1</v>
      </c>
    </row>
    <row r="444" spans="1:12" s="289" customFormat="1" ht="15.6" x14ac:dyDescent="0.25">
      <c r="A444" s="384" t="s">
        <v>218</v>
      </c>
      <c r="B444" s="430" t="s">
        <v>189</v>
      </c>
      <c r="C444" s="431">
        <v>100</v>
      </c>
      <c r="D444" s="431">
        <v>2.7315999999999998</v>
      </c>
      <c r="E444" s="432" t="s">
        <v>202</v>
      </c>
      <c r="F444" s="431">
        <v>2.7315999999999998</v>
      </c>
      <c r="G444" s="431">
        <v>2.750044968938</v>
      </c>
      <c r="H444" s="432" t="s">
        <v>190</v>
      </c>
      <c r="I444" s="433">
        <v>811047.8</v>
      </c>
      <c r="J444" s="433">
        <v>800000</v>
      </c>
      <c r="K444" s="433">
        <v>800000</v>
      </c>
      <c r="L444" s="385">
        <v>1</v>
      </c>
    </row>
    <row r="445" spans="1:12" s="383" customFormat="1" ht="15" x14ac:dyDescent="0.25">
      <c r="A445" s="384" t="s">
        <v>218</v>
      </c>
      <c r="B445" s="430" t="s">
        <v>189</v>
      </c>
      <c r="C445" s="431">
        <v>100</v>
      </c>
      <c r="D445" s="431">
        <v>2.7323</v>
      </c>
      <c r="E445" s="432" t="s">
        <v>404</v>
      </c>
      <c r="F445" s="431">
        <v>2.7323</v>
      </c>
      <c r="G445" s="431">
        <v>2.7500224326742999</v>
      </c>
      <c r="H445" s="432" t="s">
        <v>190</v>
      </c>
      <c r="I445" s="433">
        <v>4082736.91</v>
      </c>
      <c r="J445" s="433">
        <v>4025000</v>
      </c>
      <c r="K445" s="433">
        <v>4025000</v>
      </c>
      <c r="L445" s="385">
        <v>2</v>
      </c>
    </row>
    <row r="446" spans="1:12" s="383" customFormat="1" ht="15" x14ac:dyDescent="0.25">
      <c r="A446" s="384" t="s">
        <v>220</v>
      </c>
      <c r="B446" s="430" t="s">
        <v>189</v>
      </c>
      <c r="C446" s="431">
        <v>100</v>
      </c>
      <c r="D446" s="431">
        <v>2</v>
      </c>
      <c r="E446" s="432" t="s">
        <v>221</v>
      </c>
      <c r="F446" s="431">
        <v>2</v>
      </c>
      <c r="G446" s="431">
        <v>2.0165716700163001</v>
      </c>
      <c r="H446" s="432" t="s">
        <v>190</v>
      </c>
      <c r="I446" s="433">
        <v>1505250</v>
      </c>
      <c r="J446" s="433">
        <v>1500000</v>
      </c>
      <c r="K446" s="433">
        <v>1500000</v>
      </c>
      <c r="L446" s="385">
        <v>1</v>
      </c>
    </row>
    <row r="447" spans="1:12" s="383" customFormat="1" ht="15" x14ac:dyDescent="0.25">
      <c r="A447" s="384" t="s">
        <v>220</v>
      </c>
      <c r="B447" s="430" t="s">
        <v>189</v>
      </c>
      <c r="C447" s="431">
        <v>100</v>
      </c>
      <c r="D447" s="431">
        <v>2.4</v>
      </c>
      <c r="E447" s="432" t="s">
        <v>201</v>
      </c>
      <c r="F447" s="431">
        <v>2.4</v>
      </c>
      <c r="G447" s="431">
        <v>2.4216052469781002</v>
      </c>
      <c r="H447" s="432" t="s">
        <v>190</v>
      </c>
      <c r="I447" s="433">
        <v>15993441.810000001</v>
      </c>
      <c r="J447" s="433">
        <v>15897000</v>
      </c>
      <c r="K447" s="433">
        <v>15897000</v>
      </c>
      <c r="L447" s="385">
        <v>5</v>
      </c>
    </row>
    <row r="448" spans="1:12" s="383" customFormat="1" ht="15" x14ac:dyDescent="0.25">
      <c r="A448" s="384" t="s">
        <v>220</v>
      </c>
      <c r="B448" s="430" t="s">
        <v>189</v>
      </c>
      <c r="C448" s="431">
        <v>100</v>
      </c>
      <c r="D448" s="431">
        <v>3.25</v>
      </c>
      <c r="E448" s="432" t="s">
        <v>402</v>
      </c>
      <c r="F448" s="431">
        <v>3.25</v>
      </c>
      <c r="G448" s="431">
        <v>3.2494195874937</v>
      </c>
      <c r="H448" s="432" t="s">
        <v>190</v>
      </c>
      <c r="I448" s="433">
        <v>9708894.4399999995</v>
      </c>
      <c r="J448" s="433">
        <v>9400000</v>
      </c>
      <c r="K448" s="433">
        <v>9400000</v>
      </c>
      <c r="L448" s="385">
        <v>1</v>
      </c>
    </row>
    <row r="449" spans="1:12" s="383" customFormat="1" ht="15" x14ac:dyDescent="0.25">
      <c r="A449" s="384" t="s">
        <v>222</v>
      </c>
      <c r="B449" s="430" t="s">
        <v>189</v>
      </c>
      <c r="C449" s="431">
        <v>100</v>
      </c>
      <c r="D449" s="431">
        <v>2.7315999999999998</v>
      </c>
      <c r="E449" s="432" t="s">
        <v>202</v>
      </c>
      <c r="F449" s="431">
        <v>2.7315999999999998</v>
      </c>
      <c r="G449" s="431">
        <v>2.750044968938</v>
      </c>
      <c r="H449" s="432" t="s">
        <v>190</v>
      </c>
      <c r="I449" s="433">
        <v>380178.66</v>
      </c>
      <c r="J449" s="433">
        <v>375000</v>
      </c>
      <c r="K449" s="433">
        <v>375000</v>
      </c>
      <c r="L449" s="385">
        <v>1</v>
      </c>
    </row>
    <row r="450" spans="1:12" s="383" customFormat="1" ht="15" x14ac:dyDescent="0.25">
      <c r="A450" s="384" t="s">
        <v>222</v>
      </c>
      <c r="B450" s="430" t="s">
        <v>189</v>
      </c>
      <c r="C450" s="431">
        <v>100</v>
      </c>
      <c r="D450" s="431">
        <v>2.7323</v>
      </c>
      <c r="E450" s="432" t="s">
        <v>404</v>
      </c>
      <c r="F450" s="431">
        <v>2.7323</v>
      </c>
      <c r="G450" s="431">
        <v>2.7500224326742999</v>
      </c>
      <c r="H450" s="432" t="s">
        <v>190</v>
      </c>
      <c r="I450" s="433">
        <v>2028689.15</v>
      </c>
      <c r="J450" s="433">
        <v>2000000</v>
      </c>
      <c r="K450" s="433">
        <v>2000000</v>
      </c>
      <c r="L450" s="385">
        <v>1</v>
      </c>
    </row>
    <row r="451" spans="1:12" s="383" customFormat="1" ht="15" x14ac:dyDescent="0.25">
      <c r="A451" s="384" t="s">
        <v>222</v>
      </c>
      <c r="B451" s="430" t="s">
        <v>189</v>
      </c>
      <c r="C451" s="431">
        <v>100</v>
      </c>
      <c r="D451" s="431">
        <v>4.75</v>
      </c>
      <c r="E451" s="432" t="s">
        <v>208</v>
      </c>
      <c r="F451" s="431">
        <v>4.75</v>
      </c>
      <c r="G451" s="431">
        <v>4.8547881445885004</v>
      </c>
      <c r="H451" s="432" t="s">
        <v>190</v>
      </c>
      <c r="I451" s="433">
        <v>5019791.67</v>
      </c>
      <c r="J451" s="433">
        <v>5000000</v>
      </c>
      <c r="K451" s="433">
        <v>5000000</v>
      </c>
      <c r="L451" s="385">
        <v>1</v>
      </c>
    </row>
    <row r="452" spans="1:12" s="383" customFormat="1" ht="15" x14ac:dyDescent="0.25">
      <c r="A452" s="384" t="s">
        <v>222</v>
      </c>
      <c r="B452" s="430" t="s">
        <v>189</v>
      </c>
      <c r="C452" s="431">
        <v>100</v>
      </c>
      <c r="D452" s="431">
        <v>5.7</v>
      </c>
      <c r="E452" s="432" t="s">
        <v>283</v>
      </c>
      <c r="F452" s="431">
        <v>5.7</v>
      </c>
      <c r="G452" s="431">
        <v>5.7738811268764003</v>
      </c>
      <c r="H452" s="432" t="s">
        <v>190</v>
      </c>
      <c r="I452" s="433">
        <v>2577583.33</v>
      </c>
      <c r="J452" s="433">
        <v>2500000</v>
      </c>
      <c r="K452" s="433">
        <v>2500000</v>
      </c>
      <c r="L452" s="385">
        <v>1</v>
      </c>
    </row>
    <row r="453" spans="1:12" s="383" customFormat="1" ht="15.6" x14ac:dyDescent="0.3">
      <c r="A453" s="386" t="s">
        <v>195</v>
      </c>
      <c r="B453" s="434" t="s">
        <v>195</v>
      </c>
      <c r="C453" s="435" t="s">
        <v>195</v>
      </c>
      <c r="D453" s="435" t="s">
        <v>195</v>
      </c>
      <c r="E453" s="436" t="s">
        <v>195</v>
      </c>
      <c r="F453" s="435" t="s">
        <v>195</v>
      </c>
      <c r="G453" s="435" t="s">
        <v>195</v>
      </c>
      <c r="H453" s="436" t="s">
        <v>195</v>
      </c>
      <c r="I453" s="437">
        <f>SUM(I440:I452)</f>
        <v>74809745.120000005</v>
      </c>
      <c r="J453" s="437">
        <f t="shared" ref="J453:K453" si="7">SUM(J440:J452)</f>
        <v>74057000</v>
      </c>
      <c r="K453" s="437">
        <f t="shared" si="7"/>
        <v>74057000</v>
      </c>
      <c r="L453" s="387">
        <f>SUM(L440:L452)</f>
        <v>24</v>
      </c>
    </row>
    <row r="454" spans="1:12" s="383" customFormat="1" ht="15.6" x14ac:dyDescent="0.3">
      <c r="A454" s="386" t="s">
        <v>673</v>
      </c>
      <c r="B454" s="434"/>
      <c r="C454" s="435"/>
      <c r="D454" s="435"/>
      <c r="E454" s="436"/>
      <c r="F454" s="435"/>
      <c r="G454" s="435"/>
      <c r="H454" s="436"/>
      <c r="I454" s="437"/>
      <c r="J454" s="437"/>
      <c r="K454" s="437"/>
      <c r="L454" s="387"/>
    </row>
    <row r="455" spans="1:12" s="383" customFormat="1" ht="15" x14ac:dyDescent="0.25">
      <c r="A455" s="384" t="s">
        <v>203</v>
      </c>
      <c r="B455" s="430" t="s">
        <v>189</v>
      </c>
      <c r="C455" s="431">
        <v>94.581299999999999</v>
      </c>
      <c r="D455" s="431"/>
      <c r="E455" s="432" t="s">
        <v>271</v>
      </c>
      <c r="F455" s="431">
        <v>6.25</v>
      </c>
      <c r="G455" s="431">
        <v>6.2660009497187001</v>
      </c>
      <c r="H455" s="432" t="s">
        <v>190</v>
      </c>
      <c r="I455" s="433">
        <v>500000</v>
      </c>
      <c r="J455" s="433">
        <v>500000</v>
      </c>
      <c r="K455" s="433">
        <v>472906.4</v>
      </c>
      <c r="L455" s="385">
        <v>1</v>
      </c>
    </row>
    <row r="456" spans="1:12" s="383" customFormat="1" ht="15.6" x14ac:dyDescent="0.3">
      <c r="A456" s="386" t="s">
        <v>195</v>
      </c>
      <c r="B456" s="434" t="s">
        <v>195</v>
      </c>
      <c r="C456" s="435" t="s">
        <v>195</v>
      </c>
      <c r="D456" s="435" t="s">
        <v>195</v>
      </c>
      <c r="E456" s="436" t="s">
        <v>195</v>
      </c>
      <c r="F456" s="435" t="s">
        <v>195</v>
      </c>
      <c r="G456" s="435" t="s">
        <v>195</v>
      </c>
      <c r="H456" s="436" t="s">
        <v>195</v>
      </c>
      <c r="I456" s="437">
        <v>500000</v>
      </c>
      <c r="J456" s="437">
        <v>500000</v>
      </c>
      <c r="K456" s="437">
        <v>472906.4</v>
      </c>
      <c r="L456" s="387">
        <v>1</v>
      </c>
    </row>
    <row r="457" spans="1:12" s="383" customFormat="1" ht="15.6" x14ac:dyDescent="0.3">
      <c r="A457" s="386" t="s">
        <v>115</v>
      </c>
      <c r="B457" s="434"/>
      <c r="C457" s="435"/>
      <c r="D457" s="435"/>
      <c r="E457" s="436"/>
      <c r="F457" s="435"/>
      <c r="G457" s="435"/>
      <c r="H457" s="436"/>
      <c r="I457" s="437"/>
      <c r="J457" s="437"/>
      <c r="K457" s="437"/>
      <c r="L457" s="387"/>
    </row>
    <row r="458" spans="1:12" s="383" customFormat="1" ht="15" x14ac:dyDescent="0.25">
      <c r="A458" s="384" t="s">
        <v>224</v>
      </c>
      <c r="B458" s="430" t="s">
        <v>189</v>
      </c>
      <c r="C458" s="431">
        <v>90</v>
      </c>
      <c r="D458" s="431"/>
      <c r="E458" s="432"/>
      <c r="F458" s="431"/>
      <c r="G458" s="431"/>
      <c r="H458" s="432"/>
      <c r="I458" s="433">
        <v>112.18</v>
      </c>
      <c r="J458" s="433">
        <v>112.18</v>
      </c>
      <c r="K458" s="433">
        <v>100.96</v>
      </c>
      <c r="L458" s="385">
        <v>1</v>
      </c>
    </row>
    <row r="459" spans="1:12" s="383" customFormat="1" ht="15" x14ac:dyDescent="0.25">
      <c r="A459" s="384" t="s">
        <v>224</v>
      </c>
      <c r="B459" s="430" t="s">
        <v>189</v>
      </c>
      <c r="C459" s="431">
        <v>92</v>
      </c>
      <c r="D459" s="431"/>
      <c r="E459" s="432"/>
      <c r="F459" s="431"/>
      <c r="G459" s="431"/>
      <c r="H459" s="432"/>
      <c r="I459" s="433">
        <v>266.77999999999997</v>
      </c>
      <c r="J459" s="433">
        <v>266.77999999999997</v>
      </c>
      <c r="K459" s="433">
        <v>245.44</v>
      </c>
      <c r="L459" s="385">
        <v>1</v>
      </c>
    </row>
    <row r="460" spans="1:12" s="383" customFormat="1" ht="15" x14ac:dyDescent="0.25">
      <c r="A460" s="384" t="s">
        <v>224</v>
      </c>
      <c r="B460" s="430" t="s">
        <v>189</v>
      </c>
      <c r="C460" s="431">
        <v>95</v>
      </c>
      <c r="D460" s="431"/>
      <c r="E460" s="432"/>
      <c r="F460" s="431"/>
      <c r="G460" s="431"/>
      <c r="H460" s="432"/>
      <c r="I460" s="433">
        <v>2253.75</v>
      </c>
      <c r="J460" s="433">
        <v>2253.75</v>
      </c>
      <c r="K460" s="433">
        <v>2141.06</v>
      </c>
      <c r="L460" s="385">
        <v>8</v>
      </c>
    </row>
    <row r="461" spans="1:12" s="383" customFormat="1" ht="15" x14ac:dyDescent="0.25">
      <c r="A461" s="384" t="s">
        <v>224</v>
      </c>
      <c r="B461" s="430" t="s">
        <v>189</v>
      </c>
      <c r="C461" s="431">
        <v>96</v>
      </c>
      <c r="D461" s="431"/>
      <c r="E461" s="432"/>
      <c r="F461" s="431"/>
      <c r="G461" s="431"/>
      <c r="H461" s="432"/>
      <c r="I461" s="433">
        <v>2877.31</v>
      </c>
      <c r="J461" s="433">
        <v>2877.31</v>
      </c>
      <c r="K461" s="433">
        <v>2762.23</v>
      </c>
      <c r="L461" s="385">
        <v>10</v>
      </c>
    </row>
    <row r="462" spans="1:12" s="383" customFormat="1" ht="15" x14ac:dyDescent="0.25">
      <c r="A462" s="384" t="s">
        <v>224</v>
      </c>
      <c r="B462" s="430" t="s">
        <v>189</v>
      </c>
      <c r="C462" s="431">
        <v>96.5</v>
      </c>
      <c r="D462" s="431"/>
      <c r="E462" s="432"/>
      <c r="F462" s="431"/>
      <c r="G462" s="431"/>
      <c r="H462" s="432"/>
      <c r="I462" s="433">
        <v>441.18</v>
      </c>
      <c r="J462" s="433">
        <v>441.18</v>
      </c>
      <c r="K462" s="433">
        <v>425.74</v>
      </c>
      <c r="L462" s="385">
        <v>1</v>
      </c>
    </row>
    <row r="463" spans="1:12" s="383" customFormat="1" ht="15" x14ac:dyDescent="0.25">
      <c r="A463" s="384" t="s">
        <v>224</v>
      </c>
      <c r="B463" s="430" t="s">
        <v>189</v>
      </c>
      <c r="C463" s="431">
        <v>97</v>
      </c>
      <c r="D463" s="431"/>
      <c r="E463" s="432"/>
      <c r="F463" s="431"/>
      <c r="G463" s="431"/>
      <c r="H463" s="432"/>
      <c r="I463" s="433">
        <v>3847.33</v>
      </c>
      <c r="J463" s="433">
        <v>3847.33</v>
      </c>
      <c r="K463" s="433">
        <v>3731.91</v>
      </c>
      <c r="L463" s="385">
        <v>13</v>
      </c>
    </row>
    <row r="464" spans="1:12" s="383" customFormat="1" ht="15" x14ac:dyDescent="0.25">
      <c r="A464" s="384" t="s">
        <v>224</v>
      </c>
      <c r="B464" s="430" t="s">
        <v>189</v>
      </c>
      <c r="C464" s="431">
        <v>97.5</v>
      </c>
      <c r="D464" s="431"/>
      <c r="E464" s="432"/>
      <c r="F464" s="431"/>
      <c r="G464" s="431"/>
      <c r="H464" s="432"/>
      <c r="I464" s="433">
        <v>2124.62</v>
      </c>
      <c r="J464" s="433">
        <v>2124.62</v>
      </c>
      <c r="K464" s="433">
        <v>2071.5</v>
      </c>
      <c r="L464" s="385">
        <v>5</v>
      </c>
    </row>
    <row r="465" spans="1:12" s="383" customFormat="1" ht="15" x14ac:dyDescent="0.25">
      <c r="A465" s="384" t="s">
        <v>224</v>
      </c>
      <c r="B465" s="430" t="s">
        <v>189</v>
      </c>
      <c r="C465" s="431">
        <v>98</v>
      </c>
      <c r="D465" s="431"/>
      <c r="E465" s="432"/>
      <c r="F465" s="431"/>
      <c r="G465" s="431"/>
      <c r="H465" s="432"/>
      <c r="I465" s="433">
        <v>10872.16</v>
      </c>
      <c r="J465" s="433">
        <v>10872.16</v>
      </c>
      <c r="K465" s="433">
        <v>10654.7</v>
      </c>
      <c r="L465" s="385">
        <v>20</v>
      </c>
    </row>
    <row r="466" spans="1:12" s="383" customFormat="1" ht="15" x14ac:dyDescent="0.25">
      <c r="A466" s="384" t="s">
        <v>224</v>
      </c>
      <c r="B466" s="430" t="s">
        <v>189</v>
      </c>
      <c r="C466" s="431">
        <v>98.11</v>
      </c>
      <c r="D466" s="431"/>
      <c r="E466" s="432"/>
      <c r="F466" s="431"/>
      <c r="G466" s="431"/>
      <c r="H466" s="432"/>
      <c r="I466" s="433">
        <v>585.53</v>
      </c>
      <c r="J466" s="433">
        <v>585.53</v>
      </c>
      <c r="K466" s="433">
        <v>574.46</v>
      </c>
      <c r="L466" s="385">
        <v>1</v>
      </c>
    </row>
    <row r="467" spans="1:12" s="383" customFormat="1" ht="15" x14ac:dyDescent="0.25">
      <c r="A467" s="384" t="s">
        <v>224</v>
      </c>
      <c r="B467" s="430" t="s">
        <v>189</v>
      </c>
      <c r="C467" s="431">
        <v>98.5</v>
      </c>
      <c r="D467" s="431"/>
      <c r="E467" s="432"/>
      <c r="F467" s="431"/>
      <c r="G467" s="431"/>
      <c r="H467" s="432"/>
      <c r="I467" s="433">
        <v>21820.83</v>
      </c>
      <c r="J467" s="433">
        <v>21820.83</v>
      </c>
      <c r="K467" s="433">
        <v>21493.5</v>
      </c>
      <c r="L467" s="385">
        <v>32</v>
      </c>
    </row>
    <row r="468" spans="1:12" s="383" customFormat="1" ht="15" x14ac:dyDescent="0.25">
      <c r="A468" s="384" t="s">
        <v>224</v>
      </c>
      <c r="B468" s="430" t="s">
        <v>189</v>
      </c>
      <c r="C468" s="431">
        <v>98.75</v>
      </c>
      <c r="D468" s="431"/>
      <c r="E468" s="432"/>
      <c r="F468" s="431"/>
      <c r="G468" s="431"/>
      <c r="H468" s="432"/>
      <c r="I468" s="433">
        <v>7369.82</v>
      </c>
      <c r="J468" s="433">
        <v>7369.82</v>
      </c>
      <c r="K468" s="433">
        <v>7277.7</v>
      </c>
      <c r="L468" s="385">
        <v>9</v>
      </c>
    </row>
    <row r="469" spans="1:12" s="383" customFormat="1" ht="15" x14ac:dyDescent="0.25">
      <c r="A469" s="384" t="s">
        <v>224</v>
      </c>
      <c r="B469" s="430" t="s">
        <v>189</v>
      </c>
      <c r="C469" s="431">
        <v>99</v>
      </c>
      <c r="D469" s="431"/>
      <c r="E469" s="432"/>
      <c r="F469" s="431"/>
      <c r="G469" s="431"/>
      <c r="H469" s="432"/>
      <c r="I469" s="433">
        <v>39281.26</v>
      </c>
      <c r="J469" s="433">
        <v>39281.26</v>
      </c>
      <c r="K469" s="433">
        <v>38888.46</v>
      </c>
      <c r="L469" s="385">
        <v>36</v>
      </c>
    </row>
    <row r="470" spans="1:12" s="383" customFormat="1" ht="15" x14ac:dyDescent="0.25">
      <c r="A470" s="384" t="s">
        <v>224</v>
      </c>
      <c r="B470" s="430" t="s">
        <v>189</v>
      </c>
      <c r="C470" s="431">
        <v>99.01</v>
      </c>
      <c r="D470" s="431"/>
      <c r="E470" s="432"/>
      <c r="F470" s="431"/>
      <c r="G470" s="431"/>
      <c r="H470" s="432"/>
      <c r="I470" s="433">
        <v>3470.1</v>
      </c>
      <c r="J470" s="433">
        <v>3470.1</v>
      </c>
      <c r="K470" s="433">
        <v>3435.74</v>
      </c>
      <c r="L470" s="385">
        <v>3</v>
      </c>
    </row>
    <row r="471" spans="1:12" s="383" customFormat="1" ht="15" x14ac:dyDescent="0.25">
      <c r="A471" s="384" t="s">
        <v>224</v>
      </c>
      <c r="B471" s="430" t="s">
        <v>189</v>
      </c>
      <c r="C471" s="431">
        <v>99.05</v>
      </c>
      <c r="D471" s="431"/>
      <c r="E471" s="432"/>
      <c r="F471" s="431"/>
      <c r="G471" s="431"/>
      <c r="H471" s="432"/>
      <c r="I471" s="433">
        <v>3657.6</v>
      </c>
      <c r="J471" s="433">
        <v>3657.6</v>
      </c>
      <c r="K471" s="433">
        <v>3622.86</v>
      </c>
      <c r="L471" s="385">
        <v>4</v>
      </c>
    </row>
    <row r="472" spans="1:12" s="383" customFormat="1" ht="15" x14ac:dyDescent="0.25">
      <c r="A472" s="384" t="s">
        <v>224</v>
      </c>
      <c r="B472" s="430" t="s">
        <v>189</v>
      </c>
      <c r="C472" s="431">
        <v>99.0501</v>
      </c>
      <c r="D472" s="431"/>
      <c r="E472" s="432"/>
      <c r="F472" s="431"/>
      <c r="G472" s="431"/>
      <c r="H472" s="432"/>
      <c r="I472" s="433">
        <v>906.65</v>
      </c>
      <c r="J472" s="433">
        <v>906.65</v>
      </c>
      <c r="K472" s="433">
        <v>898.04</v>
      </c>
      <c r="L472" s="385">
        <v>1</v>
      </c>
    </row>
    <row r="473" spans="1:12" s="383" customFormat="1" ht="15" x14ac:dyDescent="0.25">
      <c r="A473" s="384" t="s">
        <v>224</v>
      </c>
      <c r="B473" s="430" t="s">
        <v>189</v>
      </c>
      <c r="C473" s="431">
        <v>99.1</v>
      </c>
      <c r="D473" s="431"/>
      <c r="E473" s="432"/>
      <c r="F473" s="431"/>
      <c r="G473" s="431"/>
      <c r="H473" s="432"/>
      <c r="I473" s="433">
        <v>72415.490000000005</v>
      </c>
      <c r="J473" s="433">
        <v>72415.490000000005</v>
      </c>
      <c r="K473" s="433">
        <v>71763.78</v>
      </c>
      <c r="L473" s="385">
        <v>40</v>
      </c>
    </row>
    <row r="474" spans="1:12" s="383" customFormat="1" ht="15" x14ac:dyDescent="0.25">
      <c r="A474" s="384" t="s">
        <v>224</v>
      </c>
      <c r="B474" s="430" t="s">
        <v>189</v>
      </c>
      <c r="C474" s="431">
        <v>99.11</v>
      </c>
      <c r="D474" s="431"/>
      <c r="E474" s="432"/>
      <c r="F474" s="431"/>
      <c r="G474" s="431"/>
      <c r="H474" s="432"/>
      <c r="I474" s="433">
        <v>2139.36</v>
      </c>
      <c r="J474" s="433">
        <v>2139.36</v>
      </c>
      <c r="K474" s="433">
        <v>2120.3200000000002</v>
      </c>
      <c r="L474" s="385">
        <v>2</v>
      </c>
    </row>
    <row r="475" spans="1:12" s="383" customFormat="1" ht="15" x14ac:dyDescent="0.25">
      <c r="A475" s="384" t="s">
        <v>224</v>
      </c>
      <c r="B475" s="430" t="s">
        <v>189</v>
      </c>
      <c r="C475" s="431">
        <v>99.13</v>
      </c>
      <c r="D475" s="431"/>
      <c r="E475" s="432"/>
      <c r="F475" s="431"/>
      <c r="G475" s="431"/>
      <c r="H475" s="432"/>
      <c r="I475" s="433">
        <v>1054.67</v>
      </c>
      <c r="J475" s="433">
        <v>1054.67</v>
      </c>
      <c r="K475" s="433">
        <v>1045.49</v>
      </c>
      <c r="L475" s="385">
        <v>1</v>
      </c>
    </row>
    <row r="476" spans="1:12" s="383" customFormat="1" ht="15" x14ac:dyDescent="0.25">
      <c r="A476" s="384" t="s">
        <v>224</v>
      </c>
      <c r="B476" s="430" t="s">
        <v>189</v>
      </c>
      <c r="C476" s="431">
        <v>99.15</v>
      </c>
      <c r="D476" s="431"/>
      <c r="E476" s="432"/>
      <c r="F476" s="431"/>
      <c r="G476" s="431"/>
      <c r="H476" s="432"/>
      <c r="I476" s="433">
        <v>46631.15</v>
      </c>
      <c r="J476" s="433">
        <v>46631.15</v>
      </c>
      <c r="K476" s="433">
        <v>46234.79</v>
      </c>
      <c r="L476" s="385">
        <v>28</v>
      </c>
    </row>
    <row r="477" spans="1:12" s="383" customFormat="1" ht="15" x14ac:dyDescent="0.25">
      <c r="A477" s="384" t="s">
        <v>224</v>
      </c>
      <c r="B477" s="430" t="s">
        <v>189</v>
      </c>
      <c r="C477" s="431">
        <v>99.2</v>
      </c>
      <c r="D477" s="431"/>
      <c r="E477" s="432"/>
      <c r="F477" s="431"/>
      <c r="G477" s="431"/>
      <c r="H477" s="432"/>
      <c r="I477" s="433">
        <v>217701.63</v>
      </c>
      <c r="J477" s="433">
        <v>217701.63</v>
      </c>
      <c r="K477" s="433">
        <v>215960</v>
      </c>
      <c r="L477" s="385">
        <v>106</v>
      </c>
    </row>
    <row r="478" spans="1:12" s="383" customFormat="1" ht="15" x14ac:dyDescent="0.25">
      <c r="A478" s="384" t="s">
        <v>224</v>
      </c>
      <c r="B478" s="430" t="s">
        <v>189</v>
      </c>
      <c r="C478" s="431">
        <v>99.21</v>
      </c>
      <c r="D478" s="431"/>
      <c r="E478" s="432"/>
      <c r="F478" s="431"/>
      <c r="G478" s="431"/>
      <c r="H478" s="432"/>
      <c r="I478" s="433">
        <v>7097.64</v>
      </c>
      <c r="J478" s="433">
        <v>7097.64</v>
      </c>
      <c r="K478" s="433">
        <v>7041.57</v>
      </c>
      <c r="L478" s="385">
        <v>4</v>
      </c>
    </row>
    <row r="479" spans="1:12" s="383" customFormat="1" ht="15" x14ac:dyDescent="0.25">
      <c r="A479" s="384" t="s">
        <v>224</v>
      </c>
      <c r="B479" s="430" t="s">
        <v>189</v>
      </c>
      <c r="C479" s="431">
        <v>99.24</v>
      </c>
      <c r="D479" s="431"/>
      <c r="E479" s="432"/>
      <c r="F479" s="431"/>
      <c r="G479" s="431"/>
      <c r="H479" s="432"/>
      <c r="I479" s="433">
        <v>1913.53</v>
      </c>
      <c r="J479" s="433">
        <v>1913.53</v>
      </c>
      <c r="K479" s="433">
        <v>1898.99</v>
      </c>
      <c r="L479" s="385">
        <v>1</v>
      </c>
    </row>
    <row r="480" spans="1:12" s="383" customFormat="1" ht="15" x14ac:dyDescent="0.25">
      <c r="A480" s="384" t="s">
        <v>224</v>
      </c>
      <c r="B480" s="430" t="s">
        <v>189</v>
      </c>
      <c r="C480" s="431">
        <v>99.25</v>
      </c>
      <c r="D480" s="431"/>
      <c r="E480" s="432"/>
      <c r="F480" s="431"/>
      <c r="G480" s="431"/>
      <c r="H480" s="432"/>
      <c r="I480" s="433">
        <v>126525.14</v>
      </c>
      <c r="J480" s="433">
        <v>126525.14</v>
      </c>
      <c r="K480" s="433">
        <v>125576.22</v>
      </c>
      <c r="L480" s="385">
        <v>40</v>
      </c>
    </row>
    <row r="481" spans="1:12" s="383" customFormat="1" ht="15" x14ac:dyDescent="0.25">
      <c r="A481" s="384" t="s">
        <v>224</v>
      </c>
      <c r="B481" s="430" t="s">
        <v>189</v>
      </c>
      <c r="C481" s="431">
        <v>99.28</v>
      </c>
      <c r="D481" s="431"/>
      <c r="E481" s="432"/>
      <c r="F481" s="431"/>
      <c r="G481" s="431"/>
      <c r="H481" s="432"/>
      <c r="I481" s="433">
        <v>4596.5</v>
      </c>
      <c r="J481" s="433">
        <v>4596.5</v>
      </c>
      <c r="K481" s="433">
        <v>4563.41</v>
      </c>
      <c r="L481" s="385">
        <v>2</v>
      </c>
    </row>
    <row r="482" spans="1:12" s="383" customFormat="1" ht="15" x14ac:dyDescent="0.25">
      <c r="A482" s="384" t="s">
        <v>224</v>
      </c>
      <c r="B482" s="430" t="s">
        <v>189</v>
      </c>
      <c r="C482" s="431">
        <v>99.3</v>
      </c>
      <c r="D482" s="431"/>
      <c r="E482" s="432"/>
      <c r="F482" s="431"/>
      <c r="G482" s="431"/>
      <c r="H482" s="432"/>
      <c r="I482" s="433">
        <v>153664.99</v>
      </c>
      <c r="J482" s="433">
        <v>153664.99</v>
      </c>
      <c r="K482" s="433">
        <v>152589.35999999999</v>
      </c>
      <c r="L482" s="385">
        <v>36</v>
      </c>
    </row>
    <row r="483" spans="1:12" s="383" customFormat="1" ht="15" x14ac:dyDescent="0.25">
      <c r="A483" s="384" t="s">
        <v>224</v>
      </c>
      <c r="B483" s="430" t="s">
        <v>189</v>
      </c>
      <c r="C483" s="431">
        <v>99.31</v>
      </c>
      <c r="D483" s="431"/>
      <c r="E483" s="432"/>
      <c r="F483" s="431"/>
      <c r="G483" s="431"/>
      <c r="H483" s="432"/>
      <c r="I483" s="433">
        <v>2926.37</v>
      </c>
      <c r="J483" s="433">
        <v>2926.37</v>
      </c>
      <c r="K483" s="433">
        <v>2906.18</v>
      </c>
      <c r="L483" s="385">
        <v>1</v>
      </c>
    </row>
    <row r="484" spans="1:12" s="383" customFormat="1" ht="15" x14ac:dyDescent="0.25">
      <c r="A484" s="384" t="s">
        <v>224</v>
      </c>
      <c r="B484" s="430" t="s">
        <v>189</v>
      </c>
      <c r="C484" s="431">
        <v>99.35</v>
      </c>
      <c r="D484" s="431"/>
      <c r="E484" s="432"/>
      <c r="F484" s="431"/>
      <c r="G484" s="431"/>
      <c r="H484" s="432"/>
      <c r="I484" s="433">
        <v>140331.74</v>
      </c>
      <c r="J484" s="433">
        <v>140331.74</v>
      </c>
      <c r="K484" s="433">
        <v>139419.57</v>
      </c>
      <c r="L484" s="385">
        <v>26</v>
      </c>
    </row>
    <row r="485" spans="1:12" s="383" customFormat="1" ht="15" x14ac:dyDescent="0.25">
      <c r="A485" s="384" t="s">
        <v>224</v>
      </c>
      <c r="B485" s="430" t="s">
        <v>189</v>
      </c>
      <c r="C485" s="431">
        <v>99.364999999999995</v>
      </c>
      <c r="D485" s="431"/>
      <c r="E485" s="432"/>
      <c r="F485" s="431"/>
      <c r="G485" s="431"/>
      <c r="H485" s="432"/>
      <c r="I485" s="433">
        <v>1991.06</v>
      </c>
      <c r="J485" s="433">
        <v>1991.06</v>
      </c>
      <c r="K485" s="433">
        <v>1978.42</v>
      </c>
      <c r="L485" s="385">
        <v>1</v>
      </c>
    </row>
    <row r="486" spans="1:12" s="383" customFormat="1" ht="15" x14ac:dyDescent="0.25">
      <c r="A486" s="384" t="s">
        <v>224</v>
      </c>
      <c r="B486" s="430" t="s">
        <v>189</v>
      </c>
      <c r="C486" s="431">
        <v>99.4</v>
      </c>
      <c r="D486" s="431"/>
      <c r="E486" s="432"/>
      <c r="F486" s="431"/>
      <c r="G486" s="431"/>
      <c r="H486" s="432"/>
      <c r="I486" s="433">
        <v>250203.95</v>
      </c>
      <c r="J486" s="433">
        <v>250203.95</v>
      </c>
      <c r="K486" s="433">
        <v>248702.74</v>
      </c>
      <c r="L486" s="385">
        <v>37</v>
      </c>
    </row>
    <row r="487" spans="1:12" s="383" customFormat="1" ht="15" x14ac:dyDescent="0.25">
      <c r="A487" s="384" t="s">
        <v>224</v>
      </c>
      <c r="B487" s="430" t="s">
        <v>189</v>
      </c>
      <c r="C487" s="431">
        <v>99.41</v>
      </c>
      <c r="D487" s="431"/>
      <c r="E487" s="432"/>
      <c r="F487" s="431"/>
      <c r="G487" s="431"/>
      <c r="H487" s="432"/>
      <c r="I487" s="433">
        <v>8745.9699999999993</v>
      </c>
      <c r="J487" s="433">
        <v>8745.9699999999993</v>
      </c>
      <c r="K487" s="433">
        <v>8694.3700000000008</v>
      </c>
      <c r="L487" s="385">
        <v>1</v>
      </c>
    </row>
    <row r="488" spans="1:12" s="383" customFormat="1" ht="15" x14ac:dyDescent="0.25">
      <c r="A488" s="384" t="s">
        <v>224</v>
      </c>
      <c r="B488" s="430" t="s">
        <v>189</v>
      </c>
      <c r="C488" s="431">
        <v>99.42</v>
      </c>
      <c r="D488" s="431"/>
      <c r="E488" s="432"/>
      <c r="F488" s="431"/>
      <c r="G488" s="431"/>
      <c r="H488" s="432"/>
      <c r="I488" s="433">
        <v>9217.68</v>
      </c>
      <c r="J488" s="433">
        <v>9217.68</v>
      </c>
      <c r="K488" s="433">
        <v>9164.2199999999993</v>
      </c>
      <c r="L488" s="385">
        <v>1</v>
      </c>
    </row>
    <row r="489" spans="1:12" s="383" customFormat="1" ht="15" x14ac:dyDescent="0.25">
      <c r="A489" s="384" t="s">
        <v>224</v>
      </c>
      <c r="B489" s="430" t="s">
        <v>189</v>
      </c>
      <c r="C489" s="431">
        <v>99.45</v>
      </c>
      <c r="D489" s="431"/>
      <c r="E489" s="432"/>
      <c r="F489" s="431"/>
      <c r="G489" s="431"/>
      <c r="H489" s="432"/>
      <c r="I489" s="433">
        <v>244861.84</v>
      </c>
      <c r="J489" s="433">
        <v>244861.84</v>
      </c>
      <c r="K489" s="433">
        <v>243515.12</v>
      </c>
      <c r="L489" s="385">
        <v>22</v>
      </c>
    </row>
    <row r="490" spans="1:12" s="289" customFormat="1" ht="15.6" x14ac:dyDescent="0.25">
      <c r="A490" s="384" t="s">
        <v>224</v>
      </c>
      <c r="B490" s="430" t="s">
        <v>189</v>
      </c>
      <c r="C490" s="431">
        <v>99.46</v>
      </c>
      <c r="D490" s="431"/>
      <c r="E490" s="432"/>
      <c r="F490" s="431"/>
      <c r="G490" s="431"/>
      <c r="H490" s="432"/>
      <c r="I490" s="433">
        <v>12726.17</v>
      </c>
      <c r="J490" s="433">
        <v>12726.17</v>
      </c>
      <c r="K490" s="433">
        <v>12657.45</v>
      </c>
      <c r="L490" s="385">
        <v>2</v>
      </c>
    </row>
    <row r="491" spans="1:12" s="289" customFormat="1" ht="15.6" x14ac:dyDescent="0.25">
      <c r="A491" s="384" t="s">
        <v>224</v>
      </c>
      <c r="B491" s="430" t="s">
        <v>189</v>
      </c>
      <c r="C491" s="431">
        <v>99.47</v>
      </c>
      <c r="D491" s="431"/>
      <c r="E491" s="432"/>
      <c r="F491" s="431"/>
      <c r="G491" s="431"/>
      <c r="H491" s="432"/>
      <c r="I491" s="433">
        <v>8580.43</v>
      </c>
      <c r="J491" s="433">
        <v>8580.43</v>
      </c>
      <c r="K491" s="433">
        <v>8534.9500000000007</v>
      </c>
      <c r="L491" s="385">
        <v>1</v>
      </c>
    </row>
    <row r="492" spans="1:12" s="383" customFormat="1" ht="15" x14ac:dyDescent="0.25">
      <c r="A492" s="384" t="s">
        <v>224</v>
      </c>
      <c r="B492" s="430" t="s">
        <v>189</v>
      </c>
      <c r="C492" s="431">
        <v>99.48</v>
      </c>
      <c r="D492" s="431"/>
      <c r="E492" s="432"/>
      <c r="F492" s="431"/>
      <c r="G492" s="431"/>
      <c r="H492" s="432"/>
      <c r="I492" s="433">
        <v>10860.7</v>
      </c>
      <c r="J492" s="433">
        <v>10860.7</v>
      </c>
      <c r="K492" s="433">
        <v>10804.22</v>
      </c>
      <c r="L492" s="385">
        <v>1</v>
      </c>
    </row>
    <row r="493" spans="1:12" s="290" customFormat="1" ht="15.6" x14ac:dyDescent="0.25">
      <c r="A493" s="384" t="s">
        <v>224</v>
      </c>
      <c r="B493" s="430" t="s">
        <v>189</v>
      </c>
      <c r="C493" s="431">
        <v>99.5</v>
      </c>
      <c r="D493" s="431"/>
      <c r="E493" s="432"/>
      <c r="F493" s="431"/>
      <c r="G493" s="431"/>
      <c r="H493" s="432"/>
      <c r="I493" s="433">
        <v>551371.71</v>
      </c>
      <c r="J493" s="433">
        <v>551371.71</v>
      </c>
      <c r="K493" s="433">
        <v>548614.82999999996</v>
      </c>
      <c r="L493" s="385">
        <v>32</v>
      </c>
    </row>
    <row r="494" spans="1:12" s="290" customFormat="1" ht="15.6" x14ac:dyDescent="0.25">
      <c r="A494" s="384" t="s">
        <v>224</v>
      </c>
      <c r="B494" s="430" t="s">
        <v>189</v>
      </c>
      <c r="C494" s="431">
        <v>99.504999999999995</v>
      </c>
      <c r="D494" s="431"/>
      <c r="E494" s="432"/>
      <c r="F494" s="431"/>
      <c r="G494" s="431"/>
      <c r="H494" s="432"/>
      <c r="I494" s="433">
        <v>13334.32</v>
      </c>
      <c r="J494" s="433">
        <v>13334.32</v>
      </c>
      <c r="K494" s="433">
        <v>13268.32</v>
      </c>
      <c r="L494" s="385">
        <v>1</v>
      </c>
    </row>
    <row r="495" spans="1:12" s="383" customFormat="1" ht="15" x14ac:dyDescent="0.25">
      <c r="A495" s="384" t="s">
        <v>224</v>
      </c>
      <c r="B495" s="430" t="s">
        <v>189</v>
      </c>
      <c r="C495" s="431">
        <v>99.51</v>
      </c>
      <c r="D495" s="431"/>
      <c r="E495" s="432"/>
      <c r="F495" s="431"/>
      <c r="G495" s="431"/>
      <c r="H495" s="432"/>
      <c r="I495" s="433">
        <v>30035.85</v>
      </c>
      <c r="J495" s="433">
        <v>30035.85</v>
      </c>
      <c r="K495" s="433">
        <v>29888.67</v>
      </c>
      <c r="L495" s="385">
        <v>2</v>
      </c>
    </row>
    <row r="496" spans="1:12" s="383" customFormat="1" ht="15" x14ac:dyDescent="0.25">
      <c r="A496" s="384" t="s">
        <v>224</v>
      </c>
      <c r="B496" s="430" t="s">
        <v>189</v>
      </c>
      <c r="C496" s="431">
        <v>99.510199999999998</v>
      </c>
      <c r="D496" s="431"/>
      <c r="E496" s="432"/>
      <c r="F496" s="431"/>
      <c r="G496" s="431"/>
      <c r="H496" s="432"/>
      <c r="I496" s="433">
        <v>23579.15</v>
      </c>
      <c r="J496" s="433">
        <v>23579.15</v>
      </c>
      <c r="K496" s="433">
        <v>23463.66</v>
      </c>
      <c r="L496" s="385">
        <v>1</v>
      </c>
    </row>
    <row r="497" spans="1:12" s="383" customFormat="1" ht="15" x14ac:dyDescent="0.25">
      <c r="A497" s="384" t="s">
        <v>224</v>
      </c>
      <c r="B497" s="430" t="s">
        <v>189</v>
      </c>
      <c r="C497" s="431">
        <v>99.52</v>
      </c>
      <c r="D497" s="431"/>
      <c r="E497" s="432"/>
      <c r="F497" s="431"/>
      <c r="G497" s="431"/>
      <c r="H497" s="432"/>
      <c r="I497" s="433">
        <v>34109.61</v>
      </c>
      <c r="J497" s="433">
        <v>34109.61</v>
      </c>
      <c r="K497" s="433">
        <v>33945.879999999997</v>
      </c>
      <c r="L497" s="385">
        <v>1</v>
      </c>
    </row>
    <row r="498" spans="1:12" s="383" customFormat="1" ht="15" x14ac:dyDescent="0.25">
      <c r="A498" s="384" t="s">
        <v>224</v>
      </c>
      <c r="B498" s="430" t="s">
        <v>189</v>
      </c>
      <c r="C498" s="431">
        <v>99.53</v>
      </c>
      <c r="D498" s="431"/>
      <c r="E498" s="432"/>
      <c r="F498" s="431"/>
      <c r="G498" s="431"/>
      <c r="H498" s="432"/>
      <c r="I498" s="433">
        <v>34691.919999999998</v>
      </c>
      <c r="J498" s="433">
        <v>34691.919999999998</v>
      </c>
      <c r="K498" s="433">
        <v>34528.870000000003</v>
      </c>
      <c r="L498" s="385">
        <v>2</v>
      </c>
    </row>
    <row r="499" spans="1:12" s="290" customFormat="1" ht="15.6" x14ac:dyDescent="0.25">
      <c r="A499" s="384" t="s">
        <v>224</v>
      </c>
      <c r="B499" s="430" t="s">
        <v>189</v>
      </c>
      <c r="C499" s="431">
        <v>99.55</v>
      </c>
      <c r="D499" s="431"/>
      <c r="E499" s="432"/>
      <c r="F499" s="431"/>
      <c r="G499" s="431"/>
      <c r="H499" s="432"/>
      <c r="I499" s="433">
        <v>476948.6</v>
      </c>
      <c r="J499" s="433">
        <v>476948.6</v>
      </c>
      <c r="K499" s="433">
        <v>474802.32</v>
      </c>
      <c r="L499" s="385">
        <v>28</v>
      </c>
    </row>
    <row r="500" spans="1:12" s="289" customFormat="1" ht="15.6" x14ac:dyDescent="0.25">
      <c r="A500" s="384" t="s">
        <v>224</v>
      </c>
      <c r="B500" s="430" t="s">
        <v>189</v>
      </c>
      <c r="C500" s="431">
        <v>99.56</v>
      </c>
      <c r="D500" s="431"/>
      <c r="E500" s="432"/>
      <c r="F500" s="431"/>
      <c r="G500" s="431"/>
      <c r="H500" s="432"/>
      <c r="I500" s="433">
        <v>82679.990000000005</v>
      </c>
      <c r="J500" s="433">
        <v>82679.990000000005</v>
      </c>
      <c r="K500" s="433">
        <v>82316.2</v>
      </c>
      <c r="L500" s="385">
        <v>3</v>
      </c>
    </row>
    <row r="501" spans="1:12" s="383" customFormat="1" ht="15" x14ac:dyDescent="0.25">
      <c r="A501" s="384" t="s">
        <v>224</v>
      </c>
      <c r="B501" s="430" t="s">
        <v>189</v>
      </c>
      <c r="C501" s="431">
        <v>99.58</v>
      </c>
      <c r="D501" s="431"/>
      <c r="E501" s="432"/>
      <c r="F501" s="431"/>
      <c r="G501" s="431"/>
      <c r="H501" s="432"/>
      <c r="I501" s="433">
        <v>18473.23</v>
      </c>
      <c r="J501" s="433">
        <v>18473.23</v>
      </c>
      <c r="K501" s="433">
        <v>18395.64</v>
      </c>
      <c r="L501" s="385">
        <v>1</v>
      </c>
    </row>
    <row r="502" spans="1:12" s="383" customFormat="1" ht="15" x14ac:dyDescent="0.25">
      <c r="A502" s="384" t="s">
        <v>224</v>
      </c>
      <c r="B502" s="430" t="s">
        <v>189</v>
      </c>
      <c r="C502" s="431">
        <v>99.6</v>
      </c>
      <c r="D502" s="431"/>
      <c r="E502" s="432"/>
      <c r="F502" s="431"/>
      <c r="G502" s="431"/>
      <c r="H502" s="432"/>
      <c r="I502" s="433">
        <v>636572.02</v>
      </c>
      <c r="J502" s="433">
        <v>636572.02</v>
      </c>
      <c r="K502" s="433">
        <v>634025.72</v>
      </c>
      <c r="L502" s="385">
        <v>20</v>
      </c>
    </row>
    <row r="503" spans="1:12" s="383" customFormat="1" ht="15" x14ac:dyDescent="0.25">
      <c r="A503" s="384" t="s">
        <v>224</v>
      </c>
      <c r="B503" s="430" t="s">
        <v>189</v>
      </c>
      <c r="C503" s="431">
        <v>99.61</v>
      </c>
      <c r="D503" s="431"/>
      <c r="E503" s="432"/>
      <c r="F503" s="431"/>
      <c r="G503" s="431"/>
      <c r="H503" s="432"/>
      <c r="I503" s="433">
        <v>183339.14</v>
      </c>
      <c r="J503" s="433">
        <v>183339.14</v>
      </c>
      <c r="K503" s="433">
        <v>182624.12</v>
      </c>
      <c r="L503" s="385">
        <v>4</v>
      </c>
    </row>
    <row r="504" spans="1:12" s="383" customFormat="1" ht="15" x14ac:dyDescent="0.25">
      <c r="A504" s="384" t="s">
        <v>224</v>
      </c>
      <c r="B504" s="430" t="s">
        <v>189</v>
      </c>
      <c r="C504" s="431">
        <v>99.63</v>
      </c>
      <c r="D504" s="431"/>
      <c r="E504" s="432"/>
      <c r="F504" s="431"/>
      <c r="G504" s="431"/>
      <c r="H504" s="432"/>
      <c r="I504" s="433">
        <v>138228.07</v>
      </c>
      <c r="J504" s="433">
        <v>138228.07</v>
      </c>
      <c r="K504" s="433">
        <v>137716.63</v>
      </c>
      <c r="L504" s="385">
        <v>3</v>
      </c>
    </row>
    <row r="505" spans="1:12" s="383" customFormat="1" ht="15" x14ac:dyDescent="0.25">
      <c r="A505" s="384" t="s">
        <v>224</v>
      </c>
      <c r="B505" s="430" t="s">
        <v>189</v>
      </c>
      <c r="C505" s="431">
        <v>99.65</v>
      </c>
      <c r="D505" s="431"/>
      <c r="E505" s="432"/>
      <c r="F505" s="431"/>
      <c r="G505" s="431"/>
      <c r="H505" s="432"/>
      <c r="I505" s="433">
        <v>667164.61</v>
      </c>
      <c r="J505" s="433">
        <v>667164.61</v>
      </c>
      <c r="K505" s="433">
        <v>664829.52</v>
      </c>
      <c r="L505" s="385">
        <v>17</v>
      </c>
    </row>
    <row r="506" spans="1:12" s="383" customFormat="1" ht="15" x14ac:dyDescent="0.25">
      <c r="A506" s="384" t="s">
        <v>224</v>
      </c>
      <c r="B506" s="430" t="s">
        <v>189</v>
      </c>
      <c r="C506" s="431">
        <v>99.650999999999996</v>
      </c>
      <c r="D506" s="431"/>
      <c r="E506" s="432"/>
      <c r="F506" s="431"/>
      <c r="G506" s="431"/>
      <c r="H506" s="432"/>
      <c r="I506" s="433">
        <v>2122.6799999999998</v>
      </c>
      <c r="J506" s="433">
        <v>2122.6799999999998</v>
      </c>
      <c r="K506" s="433">
        <v>2115.27</v>
      </c>
      <c r="L506" s="385">
        <v>1</v>
      </c>
    </row>
    <row r="507" spans="1:12" s="383" customFormat="1" ht="15" x14ac:dyDescent="0.25">
      <c r="A507" s="384" t="s">
        <v>224</v>
      </c>
      <c r="B507" s="430" t="s">
        <v>189</v>
      </c>
      <c r="C507" s="431">
        <v>99.66</v>
      </c>
      <c r="D507" s="431"/>
      <c r="E507" s="432"/>
      <c r="F507" s="431"/>
      <c r="G507" s="431"/>
      <c r="H507" s="432"/>
      <c r="I507" s="433">
        <v>33024.449999999997</v>
      </c>
      <c r="J507" s="433">
        <v>33024.449999999997</v>
      </c>
      <c r="K507" s="433">
        <v>32912.17</v>
      </c>
      <c r="L507" s="385">
        <v>2</v>
      </c>
    </row>
    <row r="508" spans="1:12" s="383" customFormat="1" ht="15" x14ac:dyDescent="0.25">
      <c r="A508" s="384" t="s">
        <v>224</v>
      </c>
      <c r="B508" s="430" t="s">
        <v>189</v>
      </c>
      <c r="C508" s="431">
        <v>99.68</v>
      </c>
      <c r="D508" s="431"/>
      <c r="E508" s="432"/>
      <c r="F508" s="431"/>
      <c r="G508" s="431"/>
      <c r="H508" s="432"/>
      <c r="I508" s="433">
        <v>46428.83</v>
      </c>
      <c r="J508" s="433">
        <v>46428.83</v>
      </c>
      <c r="K508" s="433">
        <v>46280.26</v>
      </c>
      <c r="L508" s="385">
        <v>1</v>
      </c>
    </row>
    <row r="509" spans="1:12" s="383" customFormat="1" ht="15" x14ac:dyDescent="0.25">
      <c r="A509" s="384" t="s">
        <v>224</v>
      </c>
      <c r="B509" s="430" t="s">
        <v>189</v>
      </c>
      <c r="C509" s="431">
        <v>99.7</v>
      </c>
      <c r="D509" s="431"/>
      <c r="E509" s="432"/>
      <c r="F509" s="431"/>
      <c r="G509" s="431"/>
      <c r="H509" s="432"/>
      <c r="I509" s="433">
        <v>691004.44</v>
      </c>
      <c r="J509" s="433">
        <v>691004.44</v>
      </c>
      <c r="K509" s="433">
        <v>688931.42</v>
      </c>
      <c r="L509" s="385">
        <v>13</v>
      </c>
    </row>
    <row r="510" spans="1:12" s="383" customFormat="1" ht="15" x14ac:dyDescent="0.25">
      <c r="A510" s="384" t="s">
        <v>224</v>
      </c>
      <c r="B510" s="430" t="s">
        <v>189</v>
      </c>
      <c r="C510" s="431">
        <v>99.704999999999998</v>
      </c>
      <c r="D510" s="431"/>
      <c r="E510" s="432"/>
      <c r="F510" s="431"/>
      <c r="G510" s="431"/>
      <c r="H510" s="432"/>
      <c r="I510" s="433">
        <v>15439.74</v>
      </c>
      <c r="J510" s="433">
        <v>15439.74</v>
      </c>
      <c r="K510" s="433">
        <v>15394.19</v>
      </c>
      <c r="L510" s="385">
        <v>1</v>
      </c>
    </row>
    <row r="511" spans="1:12" s="383" customFormat="1" ht="15" x14ac:dyDescent="0.25">
      <c r="A511" s="384" t="s">
        <v>224</v>
      </c>
      <c r="B511" s="430" t="s">
        <v>189</v>
      </c>
      <c r="C511" s="431">
        <v>99.706000000000003</v>
      </c>
      <c r="D511" s="431"/>
      <c r="E511" s="432"/>
      <c r="F511" s="431"/>
      <c r="G511" s="431"/>
      <c r="H511" s="432"/>
      <c r="I511" s="433">
        <v>36024.97</v>
      </c>
      <c r="J511" s="433">
        <v>36024.97</v>
      </c>
      <c r="K511" s="433">
        <v>35919.06</v>
      </c>
      <c r="L511" s="385">
        <v>1</v>
      </c>
    </row>
    <row r="512" spans="1:12" s="383" customFormat="1" ht="15" x14ac:dyDescent="0.25">
      <c r="A512" s="384" t="s">
        <v>224</v>
      </c>
      <c r="B512" s="430" t="s">
        <v>189</v>
      </c>
      <c r="C512" s="431">
        <v>99.72</v>
      </c>
      <c r="D512" s="431"/>
      <c r="E512" s="432"/>
      <c r="F512" s="431"/>
      <c r="G512" s="431"/>
      <c r="H512" s="432"/>
      <c r="I512" s="433">
        <v>63558.19</v>
      </c>
      <c r="J512" s="433">
        <v>63558.19</v>
      </c>
      <c r="K512" s="433">
        <v>63380.23</v>
      </c>
      <c r="L512" s="385">
        <v>1</v>
      </c>
    </row>
    <row r="513" spans="1:12" s="383" customFormat="1" ht="15" x14ac:dyDescent="0.25">
      <c r="A513" s="384" t="s">
        <v>224</v>
      </c>
      <c r="B513" s="430" t="s">
        <v>189</v>
      </c>
      <c r="C513" s="431">
        <v>99.73</v>
      </c>
      <c r="D513" s="431"/>
      <c r="E513" s="432"/>
      <c r="F513" s="431"/>
      <c r="G513" s="431"/>
      <c r="H513" s="432"/>
      <c r="I513" s="433">
        <v>293283.53999999998</v>
      </c>
      <c r="J513" s="433">
        <v>293283.53999999998</v>
      </c>
      <c r="K513" s="433">
        <v>292491.68</v>
      </c>
      <c r="L513" s="385">
        <v>2</v>
      </c>
    </row>
    <row r="514" spans="1:12" s="383" customFormat="1" ht="15" x14ac:dyDescent="0.25">
      <c r="A514" s="384" t="s">
        <v>224</v>
      </c>
      <c r="B514" s="430" t="s">
        <v>189</v>
      </c>
      <c r="C514" s="431">
        <v>99.745999999999995</v>
      </c>
      <c r="D514" s="431"/>
      <c r="E514" s="432"/>
      <c r="F514" s="431"/>
      <c r="G514" s="431"/>
      <c r="H514" s="432"/>
      <c r="I514" s="433">
        <v>19979.95</v>
      </c>
      <c r="J514" s="433">
        <v>19979.95</v>
      </c>
      <c r="K514" s="433">
        <v>19929.2</v>
      </c>
      <c r="L514" s="385">
        <v>1</v>
      </c>
    </row>
    <row r="515" spans="1:12" s="383" customFormat="1" ht="15" x14ac:dyDescent="0.25">
      <c r="A515" s="384" t="s">
        <v>224</v>
      </c>
      <c r="B515" s="430" t="s">
        <v>189</v>
      </c>
      <c r="C515" s="431">
        <v>99.75</v>
      </c>
      <c r="D515" s="431"/>
      <c r="E515" s="432"/>
      <c r="F515" s="431"/>
      <c r="G515" s="431"/>
      <c r="H515" s="432"/>
      <c r="I515" s="433">
        <v>1001750.77</v>
      </c>
      <c r="J515" s="433">
        <v>1001750.77</v>
      </c>
      <c r="K515" s="433">
        <v>999246.4</v>
      </c>
      <c r="L515" s="385">
        <v>11</v>
      </c>
    </row>
    <row r="516" spans="1:12" s="383" customFormat="1" ht="15" x14ac:dyDescent="0.25">
      <c r="A516" s="384" t="s">
        <v>224</v>
      </c>
      <c r="B516" s="430" t="s">
        <v>189</v>
      </c>
      <c r="C516" s="431">
        <v>99.76</v>
      </c>
      <c r="D516" s="431"/>
      <c r="E516" s="432"/>
      <c r="F516" s="431"/>
      <c r="G516" s="431"/>
      <c r="H516" s="432"/>
      <c r="I516" s="433">
        <v>470407.98</v>
      </c>
      <c r="J516" s="433">
        <v>470407.98</v>
      </c>
      <c r="K516" s="433">
        <v>469279</v>
      </c>
      <c r="L516" s="385">
        <v>1</v>
      </c>
    </row>
    <row r="517" spans="1:12" s="383" customFormat="1" ht="15" x14ac:dyDescent="0.25">
      <c r="A517" s="384" t="s">
        <v>224</v>
      </c>
      <c r="B517" s="430" t="s">
        <v>189</v>
      </c>
      <c r="C517" s="431">
        <v>99.77</v>
      </c>
      <c r="D517" s="431"/>
      <c r="E517" s="432"/>
      <c r="F517" s="431"/>
      <c r="G517" s="431"/>
      <c r="H517" s="432"/>
      <c r="I517" s="433">
        <v>506312.87</v>
      </c>
      <c r="J517" s="433">
        <v>506312.87</v>
      </c>
      <c r="K517" s="433">
        <v>505148.35</v>
      </c>
      <c r="L517" s="385">
        <v>1</v>
      </c>
    </row>
    <row r="518" spans="1:12" s="383" customFormat="1" ht="15" x14ac:dyDescent="0.25">
      <c r="A518" s="384" t="s">
        <v>224</v>
      </c>
      <c r="B518" s="430" t="s">
        <v>189</v>
      </c>
      <c r="C518" s="431">
        <v>99.787000000000006</v>
      </c>
      <c r="D518" s="431"/>
      <c r="E518" s="432"/>
      <c r="F518" s="431"/>
      <c r="G518" s="431"/>
      <c r="H518" s="432"/>
      <c r="I518" s="433">
        <v>199226.6</v>
      </c>
      <c r="J518" s="433">
        <v>199226.6</v>
      </c>
      <c r="K518" s="433">
        <v>198802.25</v>
      </c>
      <c r="L518" s="385">
        <v>1</v>
      </c>
    </row>
    <row r="519" spans="1:12" s="383" customFormat="1" ht="15" x14ac:dyDescent="0.25">
      <c r="A519" s="384" t="s">
        <v>224</v>
      </c>
      <c r="B519" s="430" t="s">
        <v>189</v>
      </c>
      <c r="C519" s="431">
        <v>99.8</v>
      </c>
      <c r="D519" s="431"/>
      <c r="E519" s="432"/>
      <c r="F519" s="431"/>
      <c r="G519" s="431"/>
      <c r="H519" s="432"/>
      <c r="I519" s="433">
        <v>3289840.9</v>
      </c>
      <c r="J519" s="433">
        <v>3289840.9</v>
      </c>
      <c r="K519" s="433">
        <v>3283261.22</v>
      </c>
      <c r="L519" s="385">
        <v>17</v>
      </c>
    </row>
    <row r="520" spans="1:12" s="383" customFormat="1" ht="15" x14ac:dyDescent="0.25">
      <c r="A520" s="384" t="s">
        <v>224</v>
      </c>
      <c r="B520" s="430" t="s">
        <v>189</v>
      </c>
      <c r="C520" s="431">
        <v>99.8001</v>
      </c>
      <c r="D520" s="431"/>
      <c r="E520" s="432"/>
      <c r="F520" s="431"/>
      <c r="G520" s="431"/>
      <c r="H520" s="432"/>
      <c r="I520" s="433">
        <v>70126.7</v>
      </c>
      <c r="J520" s="433">
        <v>70126.7</v>
      </c>
      <c r="K520" s="433">
        <v>69986.52</v>
      </c>
      <c r="L520" s="385">
        <v>1</v>
      </c>
    </row>
    <row r="521" spans="1:12" s="383" customFormat="1" ht="15" x14ac:dyDescent="0.25">
      <c r="A521" s="384" t="s">
        <v>224</v>
      </c>
      <c r="B521" s="430" t="s">
        <v>189</v>
      </c>
      <c r="C521" s="431">
        <v>99.801000000000002</v>
      </c>
      <c r="D521" s="431"/>
      <c r="E521" s="432"/>
      <c r="F521" s="431"/>
      <c r="G521" s="431"/>
      <c r="H521" s="432"/>
      <c r="I521" s="433">
        <v>519946.29</v>
      </c>
      <c r="J521" s="433">
        <v>519946.29</v>
      </c>
      <c r="K521" s="433">
        <v>518911.59</v>
      </c>
      <c r="L521" s="385">
        <v>2</v>
      </c>
    </row>
    <row r="522" spans="1:12" s="383" customFormat="1" ht="15" x14ac:dyDescent="0.25">
      <c r="A522" s="384" t="s">
        <v>224</v>
      </c>
      <c r="B522" s="430" t="s">
        <v>189</v>
      </c>
      <c r="C522" s="431">
        <v>99.81</v>
      </c>
      <c r="D522" s="431"/>
      <c r="E522" s="432"/>
      <c r="F522" s="431"/>
      <c r="G522" s="431"/>
      <c r="H522" s="432"/>
      <c r="I522" s="433">
        <v>884127.06</v>
      </c>
      <c r="J522" s="433">
        <v>884127.06</v>
      </c>
      <c r="K522" s="433">
        <v>882447.22</v>
      </c>
      <c r="L522" s="385">
        <v>1</v>
      </c>
    </row>
    <row r="523" spans="1:12" s="383" customFormat="1" ht="15" x14ac:dyDescent="0.25">
      <c r="A523" s="384" t="s">
        <v>224</v>
      </c>
      <c r="B523" s="430" t="s">
        <v>189</v>
      </c>
      <c r="C523" s="431">
        <v>99.82</v>
      </c>
      <c r="D523" s="431"/>
      <c r="E523" s="432"/>
      <c r="F523" s="431"/>
      <c r="G523" s="431"/>
      <c r="H523" s="432"/>
      <c r="I523" s="433">
        <v>2663181.9300000002</v>
      </c>
      <c r="J523" s="433">
        <v>2663181.9300000002</v>
      </c>
      <c r="K523" s="433">
        <v>2658388.21</v>
      </c>
      <c r="L523" s="385">
        <v>5</v>
      </c>
    </row>
    <row r="524" spans="1:12" s="383" customFormat="1" ht="15" x14ac:dyDescent="0.25">
      <c r="A524" s="384" t="s">
        <v>224</v>
      </c>
      <c r="B524" s="430" t="s">
        <v>189</v>
      </c>
      <c r="C524" s="431">
        <v>99.825000000000003</v>
      </c>
      <c r="D524" s="431"/>
      <c r="E524" s="432"/>
      <c r="F524" s="431"/>
      <c r="G524" s="431"/>
      <c r="H524" s="432"/>
      <c r="I524" s="433">
        <v>1136774.32</v>
      </c>
      <c r="J524" s="433">
        <v>1136774.32</v>
      </c>
      <c r="K524" s="433">
        <v>1134784.96</v>
      </c>
      <c r="L524" s="385">
        <v>1</v>
      </c>
    </row>
    <row r="525" spans="1:12" s="383" customFormat="1" ht="15" x14ac:dyDescent="0.25">
      <c r="A525" s="384" t="s">
        <v>224</v>
      </c>
      <c r="B525" s="430" t="s">
        <v>189</v>
      </c>
      <c r="C525" s="431">
        <v>99.83</v>
      </c>
      <c r="D525" s="431"/>
      <c r="E525" s="432"/>
      <c r="F525" s="431"/>
      <c r="G525" s="431"/>
      <c r="H525" s="432"/>
      <c r="I525" s="433">
        <v>1442519.31</v>
      </c>
      <c r="J525" s="433">
        <v>1442519.31</v>
      </c>
      <c r="K525" s="433">
        <v>1440067.02</v>
      </c>
      <c r="L525" s="385">
        <v>2</v>
      </c>
    </row>
    <row r="526" spans="1:12" s="383" customFormat="1" ht="15" x14ac:dyDescent="0.25">
      <c r="A526" s="384" t="s">
        <v>224</v>
      </c>
      <c r="B526" s="430" t="s">
        <v>189</v>
      </c>
      <c r="C526" s="431">
        <v>99.834999999999994</v>
      </c>
      <c r="D526" s="431"/>
      <c r="E526" s="432"/>
      <c r="F526" s="431"/>
      <c r="G526" s="431"/>
      <c r="H526" s="432"/>
      <c r="I526" s="433">
        <v>486481.3</v>
      </c>
      <c r="J526" s="433">
        <v>486481.3</v>
      </c>
      <c r="K526" s="433">
        <v>485678.61</v>
      </c>
      <c r="L526" s="385">
        <v>1</v>
      </c>
    </row>
    <row r="527" spans="1:12" s="383" customFormat="1" ht="15" x14ac:dyDescent="0.25">
      <c r="A527" s="384" t="s">
        <v>224</v>
      </c>
      <c r="B527" s="430" t="s">
        <v>189</v>
      </c>
      <c r="C527" s="431">
        <v>99.84</v>
      </c>
      <c r="D527" s="431"/>
      <c r="E527" s="432"/>
      <c r="F527" s="431"/>
      <c r="G527" s="431"/>
      <c r="H527" s="432"/>
      <c r="I527" s="433">
        <v>3341464.39</v>
      </c>
      <c r="J527" s="433">
        <v>3341464.39</v>
      </c>
      <c r="K527" s="433">
        <v>3336118.05</v>
      </c>
      <c r="L527" s="385">
        <v>3</v>
      </c>
    </row>
    <row r="528" spans="1:12" s="383" customFormat="1" ht="15" x14ac:dyDescent="0.25">
      <c r="A528" s="384" t="s">
        <v>224</v>
      </c>
      <c r="B528" s="430" t="s">
        <v>189</v>
      </c>
      <c r="C528" s="431">
        <v>99.85</v>
      </c>
      <c r="D528" s="431"/>
      <c r="E528" s="432"/>
      <c r="F528" s="431"/>
      <c r="G528" s="431"/>
      <c r="H528" s="432"/>
      <c r="I528" s="433">
        <v>444897.61</v>
      </c>
      <c r="J528" s="433">
        <v>444897.61</v>
      </c>
      <c r="K528" s="433">
        <v>444230.26</v>
      </c>
      <c r="L528" s="385">
        <v>3</v>
      </c>
    </row>
    <row r="529" spans="1:12" s="383" customFormat="1" ht="15" x14ac:dyDescent="0.25">
      <c r="A529" s="384" t="s">
        <v>224</v>
      </c>
      <c r="B529" s="430" t="s">
        <v>189</v>
      </c>
      <c r="C529" s="431">
        <v>99.86</v>
      </c>
      <c r="D529" s="431"/>
      <c r="E529" s="432"/>
      <c r="F529" s="431"/>
      <c r="G529" s="431"/>
      <c r="H529" s="432"/>
      <c r="I529" s="433">
        <v>2135268.66</v>
      </c>
      <c r="J529" s="433">
        <v>2135268.66</v>
      </c>
      <c r="K529" s="433">
        <v>2132279.29</v>
      </c>
      <c r="L529" s="385">
        <v>2</v>
      </c>
    </row>
    <row r="530" spans="1:12" s="383" customFormat="1" ht="15.6" x14ac:dyDescent="0.3">
      <c r="A530" s="386" t="s">
        <v>195</v>
      </c>
      <c r="B530" s="434" t="s">
        <v>195</v>
      </c>
      <c r="C530" s="435" t="s">
        <v>195</v>
      </c>
      <c r="D530" s="435" t="s">
        <v>195</v>
      </c>
      <c r="E530" s="436" t="s">
        <v>195</v>
      </c>
      <c r="F530" s="435" t="s">
        <v>195</v>
      </c>
      <c r="G530" s="435" t="s">
        <v>195</v>
      </c>
      <c r="H530" s="436"/>
      <c r="I530" s="437">
        <v>24107794.809999999</v>
      </c>
      <c r="J530" s="437">
        <v>24107794.809999999</v>
      </c>
      <c r="K530" s="437">
        <v>24047898.280000001</v>
      </c>
      <c r="L530" s="387">
        <v>688</v>
      </c>
    </row>
    <row r="531" spans="1:12" s="383" customFormat="1" ht="15.6" x14ac:dyDescent="0.3">
      <c r="A531" s="386" t="s">
        <v>129</v>
      </c>
      <c r="B531" s="434"/>
      <c r="C531" s="435"/>
      <c r="D531" s="435"/>
      <c r="E531" s="436"/>
      <c r="F531" s="435"/>
      <c r="G531" s="435"/>
      <c r="H531" s="436"/>
      <c r="I531" s="437"/>
      <c r="J531" s="437"/>
      <c r="K531" s="437"/>
      <c r="L531" s="387"/>
    </row>
    <row r="532" spans="1:12" s="383" customFormat="1" ht="15" x14ac:dyDescent="0.25">
      <c r="A532" s="384" t="s">
        <v>224</v>
      </c>
      <c r="B532" s="430" t="s">
        <v>189</v>
      </c>
      <c r="C532" s="431">
        <v>98.5</v>
      </c>
      <c r="D532" s="431"/>
      <c r="E532" s="432"/>
      <c r="F532" s="431"/>
      <c r="G532" s="431"/>
      <c r="H532" s="432"/>
      <c r="I532" s="433">
        <v>1865.7</v>
      </c>
      <c r="J532" s="433">
        <v>1865.7</v>
      </c>
      <c r="K532" s="433">
        <v>1837.71</v>
      </c>
      <c r="L532" s="385">
        <v>1</v>
      </c>
    </row>
    <row r="533" spans="1:12" s="383" customFormat="1" ht="15" x14ac:dyDescent="0.25">
      <c r="A533" s="384" t="s">
        <v>224</v>
      </c>
      <c r="B533" s="430" t="s">
        <v>189</v>
      </c>
      <c r="C533" s="431">
        <v>99.1</v>
      </c>
      <c r="D533" s="431"/>
      <c r="E533" s="432"/>
      <c r="F533" s="431"/>
      <c r="G533" s="431"/>
      <c r="H533" s="432"/>
      <c r="I533" s="433">
        <v>24940</v>
      </c>
      <c r="J533" s="433">
        <v>24940</v>
      </c>
      <c r="K533" s="433">
        <v>24715.54</v>
      </c>
      <c r="L533" s="385">
        <v>1</v>
      </c>
    </row>
    <row r="534" spans="1:12" s="383" customFormat="1" ht="15" x14ac:dyDescent="0.25">
      <c r="A534" s="384" t="s">
        <v>224</v>
      </c>
      <c r="B534" s="430" t="s">
        <v>189</v>
      </c>
      <c r="C534" s="431">
        <v>99.2</v>
      </c>
      <c r="D534" s="431"/>
      <c r="E534" s="432"/>
      <c r="F534" s="431"/>
      <c r="G534" s="431"/>
      <c r="H534" s="432"/>
      <c r="I534" s="433">
        <v>5720.5</v>
      </c>
      <c r="J534" s="433">
        <v>5720.5</v>
      </c>
      <c r="K534" s="433">
        <v>5674.74</v>
      </c>
      <c r="L534" s="385">
        <v>1</v>
      </c>
    </row>
    <row r="535" spans="1:12" s="383" customFormat="1" ht="15" x14ac:dyDescent="0.25">
      <c r="A535" s="384" t="s">
        <v>224</v>
      </c>
      <c r="B535" s="430" t="s">
        <v>189</v>
      </c>
      <c r="C535" s="431">
        <v>99.35</v>
      </c>
      <c r="D535" s="431"/>
      <c r="E535" s="432"/>
      <c r="F535" s="431"/>
      <c r="G535" s="431"/>
      <c r="H535" s="432"/>
      <c r="I535" s="433">
        <v>19700.12</v>
      </c>
      <c r="J535" s="433">
        <v>19700.12</v>
      </c>
      <c r="K535" s="433">
        <v>19572.07</v>
      </c>
      <c r="L535" s="385">
        <v>1</v>
      </c>
    </row>
    <row r="536" spans="1:12" s="383" customFormat="1" ht="15" x14ac:dyDescent="0.25">
      <c r="A536" s="384" t="s">
        <v>224</v>
      </c>
      <c r="B536" s="430" t="s">
        <v>189</v>
      </c>
      <c r="C536" s="431">
        <v>99.4</v>
      </c>
      <c r="D536" s="431"/>
      <c r="E536" s="432"/>
      <c r="F536" s="431"/>
      <c r="G536" s="431"/>
      <c r="H536" s="432"/>
      <c r="I536" s="433">
        <v>63841.2</v>
      </c>
      <c r="J536" s="433">
        <v>63841.2</v>
      </c>
      <c r="K536" s="433">
        <v>63458.15</v>
      </c>
      <c r="L536" s="385">
        <v>1</v>
      </c>
    </row>
    <row r="537" spans="1:12" s="383" customFormat="1" ht="15" x14ac:dyDescent="0.25">
      <c r="A537" s="384" t="s">
        <v>224</v>
      </c>
      <c r="B537" s="430" t="s">
        <v>189</v>
      </c>
      <c r="C537" s="431">
        <v>99.5</v>
      </c>
      <c r="D537" s="431"/>
      <c r="E537" s="432"/>
      <c r="F537" s="431"/>
      <c r="G537" s="431"/>
      <c r="H537" s="432"/>
      <c r="I537" s="433">
        <v>109886.3</v>
      </c>
      <c r="J537" s="433">
        <v>109886.3</v>
      </c>
      <c r="K537" s="433">
        <v>109336.87</v>
      </c>
      <c r="L537" s="385">
        <v>1</v>
      </c>
    </row>
    <row r="538" spans="1:12" s="383" customFormat="1" ht="15" x14ac:dyDescent="0.25">
      <c r="A538" s="384" t="s">
        <v>224</v>
      </c>
      <c r="B538" s="430" t="s">
        <v>189</v>
      </c>
      <c r="C538" s="431">
        <v>99.6</v>
      </c>
      <c r="D538" s="431"/>
      <c r="E538" s="432"/>
      <c r="F538" s="431"/>
      <c r="G538" s="431"/>
      <c r="H538" s="432"/>
      <c r="I538" s="433">
        <v>178473.13</v>
      </c>
      <c r="J538" s="433">
        <v>178473.13</v>
      </c>
      <c r="K538" s="433">
        <v>177759.24</v>
      </c>
      <c r="L538" s="385">
        <v>2</v>
      </c>
    </row>
    <row r="539" spans="1:12" s="383" customFormat="1" ht="15.6" x14ac:dyDescent="0.3">
      <c r="A539" s="386" t="s">
        <v>195</v>
      </c>
      <c r="B539" s="434" t="s">
        <v>195</v>
      </c>
      <c r="C539" s="435" t="s">
        <v>195</v>
      </c>
      <c r="D539" s="435" t="s">
        <v>195</v>
      </c>
      <c r="E539" s="436" t="s">
        <v>195</v>
      </c>
      <c r="F539" s="435" t="s">
        <v>195</v>
      </c>
      <c r="G539" s="435" t="s">
        <v>195</v>
      </c>
      <c r="H539" s="436" t="s">
        <v>195</v>
      </c>
      <c r="I539" s="437">
        <v>404426.95</v>
      </c>
      <c r="J539" s="437">
        <v>404426.95</v>
      </c>
      <c r="K539" s="437">
        <v>402354.32</v>
      </c>
      <c r="L539" s="387">
        <v>8</v>
      </c>
    </row>
    <row r="540" spans="1:12" s="383" customFormat="1" ht="15.6" x14ac:dyDescent="0.3">
      <c r="A540" s="386" t="s">
        <v>324</v>
      </c>
      <c r="B540" s="434"/>
      <c r="C540" s="435"/>
      <c r="D540" s="435"/>
      <c r="E540" s="436"/>
      <c r="F540" s="435"/>
      <c r="G540" s="435"/>
      <c r="H540" s="436"/>
      <c r="I540" s="437"/>
      <c r="J540" s="437"/>
      <c r="K540" s="437"/>
      <c r="L540" s="387"/>
    </row>
    <row r="541" spans="1:12" s="383" customFormat="1" ht="15" x14ac:dyDescent="0.25">
      <c r="A541" s="384" t="s">
        <v>196</v>
      </c>
      <c r="B541" s="430" t="s">
        <v>189</v>
      </c>
      <c r="C541" s="431">
        <v>95.705200000000005</v>
      </c>
      <c r="D541" s="431"/>
      <c r="E541" s="432" t="s">
        <v>192</v>
      </c>
      <c r="F541" s="431">
        <v>4.5</v>
      </c>
      <c r="G541" s="431">
        <v>4.5002771462332998</v>
      </c>
      <c r="H541" s="432" t="s">
        <v>190</v>
      </c>
      <c r="I541" s="433">
        <v>15000000</v>
      </c>
      <c r="J541" s="433">
        <v>15000000</v>
      </c>
      <c r="K541" s="433">
        <v>14355784.18</v>
      </c>
      <c r="L541" s="385">
        <v>1</v>
      </c>
    </row>
    <row r="542" spans="1:12" s="383" customFormat="1" ht="15" x14ac:dyDescent="0.25">
      <c r="A542" s="384" t="s">
        <v>196</v>
      </c>
      <c r="B542" s="430" t="s">
        <v>189</v>
      </c>
      <c r="C542" s="431">
        <v>99.306899999999999</v>
      </c>
      <c r="D542" s="431"/>
      <c r="E542" s="432" t="s">
        <v>674</v>
      </c>
      <c r="F542" s="431">
        <v>3.35</v>
      </c>
      <c r="G542" s="431">
        <v>3.3947126681777999</v>
      </c>
      <c r="H542" s="432" t="s">
        <v>190</v>
      </c>
      <c r="I542" s="433">
        <v>3000000</v>
      </c>
      <c r="J542" s="433">
        <v>3000000</v>
      </c>
      <c r="K542" s="433">
        <v>2979207.61</v>
      </c>
      <c r="L542" s="385">
        <v>1</v>
      </c>
    </row>
    <row r="543" spans="1:12" s="383" customFormat="1" ht="15" x14ac:dyDescent="0.25">
      <c r="A543" s="384" t="s">
        <v>196</v>
      </c>
      <c r="B543" s="430" t="s">
        <v>189</v>
      </c>
      <c r="C543" s="431">
        <v>99.645600000000002</v>
      </c>
      <c r="D543" s="431"/>
      <c r="E543" s="432" t="s">
        <v>323</v>
      </c>
      <c r="F543" s="431">
        <v>2.91</v>
      </c>
      <c r="G543" s="431">
        <v>2.9474391909276001</v>
      </c>
      <c r="H543" s="432" t="s">
        <v>190</v>
      </c>
      <c r="I543" s="433">
        <v>3000000</v>
      </c>
      <c r="J543" s="433">
        <v>3000000</v>
      </c>
      <c r="K543" s="433">
        <v>2989367.82</v>
      </c>
      <c r="L543" s="385">
        <v>1</v>
      </c>
    </row>
    <row r="544" spans="1:12" s="383" customFormat="1" ht="15" x14ac:dyDescent="0.25">
      <c r="A544" s="384" t="s">
        <v>196</v>
      </c>
      <c r="B544" s="430" t="s">
        <v>189</v>
      </c>
      <c r="C544" s="431">
        <v>99.75</v>
      </c>
      <c r="D544" s="431"/>
      <c r="E544" s="432" t="s">
        <v>206</v>
      </c>
      <c r="F544" s="431">
        <v>2.91</v>
      </c>
      <c r="G544" s="431">
        <v>2.9490068907482998</v>
      </c>
      <c r="H544" s="432" t="s">
        <v>190</v>
      </c>
      <c r="I544" s="433">
        <v>30000000</v>
      </c>
      <c r="J544" s="433">
        <v>30000000</v>
      </c>
      <c r="K544" s="433">
        <v>29925012.899999999</v>
      </c>
      <c r="L544" s="385">
        <v>2</v>
      </c>
    </row>
    <row r="545" spans="1:12" s="383" customFormat="1" ht="15.6" x14ac:dyDescent="0.3">
      <c r="A545" s="386" t="s">
        <v>195</v>
      </c>
      <c r="B545" s="434" t="s">
        <v>195</v>
      </c>
      <c r="C545" s="435" t="s">
        <v>195</v>
      </c>
      <c r="D545" s="435" t="s">
        <v>195</v>
      </c>
      <c r="E545" s="436" t="s">
        <v>195</v>
      </c>
      <c r="F545" s="435" t="s">
        <v>195</v>
      </c>
      <c r="G545" s="435" t="s">
        <v>195</v>
      </c>
      <c r="H545" s="436" t="s">
        <v>195</v>
      </c>
      <c r="I545" s="437">
        <v>51000000</v>
      </c>
      <c r="J545" s="437">
        <v>51000000</v>
      </c>
      <c r="K545" s="437">
        <v>50249372.509999998</v>
      </c>
      <c r="L545" s="387">
        <v>5</v>
      </c>
    </row>
    <row r="546" spans="1:12" s="383" customFormat="1" ht="15.6" x14ac:dyDescent="0.3">
      <c r="A546" s="386" t="s">
        <v>130</v>
      </c>
      <c r="B546" s="434"/>
      <c r="C546" s="435"/>
      <c r="D546" s="435"/>
      <c r="E546" s="436"/>
      <c r="F546" s="435"/>
      <c r="G546" s="435"/>
      <c r="H546" s="436"/>
      <c r="I546" s="437"/>
      <c r="J546" s="437"/>
      <c r="K546" s="437"/>
      <c r="L546" s="387"/>
    </row>
    <row r="547" spans="1:12" s="383" customFormat="1" ht="15" x14ac:dyDescent="0.25">
      <c r="A547" s="384" t="s">
        <v>235</v>
      </c>
      <c r="B547" s="430" t="s">
        <v>189</v>
      </c>
      <c r="C547" s="431">
        <v>99.273799999999994</v>
      </c>
      <c r="D547" s="431">
        <v>9.5</v>
      </c>
      <c r="E547" s="432" t="s">
        <v>327</v>
      </c>
      <c r="F547" s="431">
        <v>10</v>
      </c>
      <c r="G547" s="431">
        <v>10.381289062499899</v>
      </c>
      <c r="H547" s="432" t="s">
        <v>197</v>
      </c>
      <c r="I547" s="433">
        <v>432705</v>
      </c>
      <c r="J547" s="433">
        <v>432705</v>
      </c>
      <c r="K547" s="433">
        <v>429562.89</v>
      </c>
      <c r="L547" s="385">
        <v>3</v>
      </c>
    </row>
    <row r="548" spans="1:12" s="383" customFormat="1" ht="15" x14ac:dyDescent="0.25">
      <c r="A548" s="384" t="s">
        <v>235</v>
      </c>
      <c r="B548" s="430" t="s">
        <v>189</v>
      </c>
      <c r="C548" s="431">
        <v>99.277299999999997</v>
      </c>
      <c r="D548" s="431">
        <v>9.5</v>
      </c>
      <c r="E548" s="432" t="s">
        <v>417</v>
      </c>
      <c r="F548" s="431">
        <v>10</v>
      </c>
      <c r="G548" s="431">
        <v>10.381289062499899</v>
      </c>
      <c r="H548" s="432" t="s">
        <v>197</v>
      </c>
      <c r="I548" s="433">
        <v>250000</v>
      </c>
      <c r="J548" s="433">
        <v>250000</v>
      </c>
      <c r="K548" s="433">
        <v>248193.25</v>
      </c>
      <c r="L548" s="385">
        <v>1</v>
      </c>
    </row>
    <row r="549" spans="1:12" s="383" customFormat="1" ht="15" x14ac:dyDescent="0.25">
      <c r="A549" s="384" t="s">
        <v>235</v>
      </c>
      <c r="B549" s="430" t="s">
        <v>189</v>
      </c>
      <c r="C549" s="431">
        <v>99.289299999999997</v>
      </c>
      <c r="D549" s="431">
        <v>9.5</v>
      </c>
      <c r="E549" s="432" t="s">
        <v>675</v>
      </c>
      <c r="F549" s="431">
        <v>10</v>
      </c>
      <c r="G549" s="431">
        <v>10.381289062499899</v>
      </c>
      <c r="H549" s="432" t="s">
        <v>197</v>
      </c>
      <c r="I549" s="433">
        <v>64505</v>
      </c>
      <c r="J549" s="433">
        <v>64505</v>
      </c>
      <c r="K549" s="433">
        <v>64046.59</v>
      </c>
      <c r="L549" s="385">
        <v>1</v>
      </c>
    </row>
    <row r="550" spans="1:12" s="383" customFormat="1" ht="15" x14ac:dyDescent="0.25">
      <c r="A550" s="384" t="s">
        <v>235</v>
      </c>
      <c r="B550" s="430" t="s">
        <v>189</v>
      </c>
      <c r="C550" s="431">
        <v>99.290300000000002</v>
      </c>
      <c r="D550" s="431">
        <v>9.5</v>
      </c>
      <c r="E550" s="432" t="s">
        <v>379</v>
      </c>
      <c r="F550" s="431">
        <v>10</v>
      </c>
      <c r="G550" s="431">
        <v>10.381289062499899</v>
      </c>
      <c r="H550" s="432" t="s">
        <v>197</v>
      </c>
      <c r="I550" s="433">
        <v>54970</v>
      </c>
      <c r="J550" s="433">
        <v>54970</v>
      </c>
      <c r="K550" s="433">
        <v>54579.89</v>
      </c>
      <c r="L550" s="385">
        <v>1</v>
      </c>
    </row>
    <row r="551" spans="1:12" s="383" customFormat="1" ht="15" x14ac:dyDescent="0.25">
      <c r="A551" s="384" t="s">
        <v>235</v>
      </c>
      <c r="B551" s="430" t="s">
        <v>189</v>
      </c>
      <c r="C551" s="431">
        <v>99.291300000000007</v>
      </c>
      <c r="D551" s="431">
        <v>9.5</v>
      </c>
      <c r="E551" s="432" t="s">
        <v>523</v>
      </c>
      <c r="F551" s="431">
        <v>10</v>
      </c>
      <c r="G551" s="431">
        <v>10.381289062499899</v>
      </c>
      <c r="H551" s="432" t="s">
        <v>197</v>
      </c>
      <c r="I551" s="433">
        <v>500590</v>
      </c>
      <c r="J551" s="433">
        <v>500590</v>
      </c>
      <c r="K551" s="433">
        <v>497042.38</v>
      </c>
      <c r="L551" s="385">
        <v>2</v>
      </c>
    </row>
    <row r="552" spans="1:12" s="383" customFormat="1" ht="15" x14ac:dyDescent="0.25">
      <c r="A552" s="384" t="s">
        <v>235</v>
      </c>
      <c r="B552" s="430" t="s">
        <v>189</v>
      </c>
      <c r="C552" s="431">
        <v>99.292299999999997</v>
      </c>
      <c r="D552" s="431">
        <v>9.5</v>
      </c>
      <c r="E552" s="432" t="s">
        <v>381</v>
      </c>
      <c r="F552" s="431">
        <v>10</v>
      </c>
      <c r="G552" s="431">
        <v>10.381289062499899</v>
      </c>
      <c r="H552" s="432" t="s">
        <v>197</v>
      </c>
      <c r="I552" s="433">
        <v>40000</v>
      </c>
      <c r="J552" s="433">
        <v>40000</v>
      </c>
      <c r="K552" s="433">
        <v>39716.92</v>
      </c>
      <c r="L552" s="385">
        <v>1</v>
      </c>
    </row>
    <row r="553" spans="1:12" s="383" customFormat="1" ht="15" x14ac:dyDescent="0.25">
      <c r="A553" s="384" t="s">
        <v>235</v>
      </c>
      <c r="B553" s="430" t="s">
        <v>189</v>
      </c>
      <c r="C553" s="431">
        <v>99.293300000000002</v>
      </c>
      <c r="D553" s="431">
        <v>9.5</v>
      </c>
      <c r="E553" s="432" t="s">
        <v>380</v>
      </c>
      <c r="F553" s="431">
        <v>10</v>
      </c>
      <c r="G553" s="431">
        <v>10.381289062499899</v>
      </c>
      <c r="H553" s="432" t="s">
        <v>197</v>
      </c>
      <c r="I553" s="433">
        <v>15000</v>
      </c>
      <c r="J553" s="433">
        <v>15000</v>
      </c>
      <c r="K553" s="433">
        <v>14894</v>
      </c>
      <c r="L553" s="385">
        <v>1</v>
      </c>
    </row>
    <row r="554" spans="1:12" s="383" customFormat="1" ht="15" x14ac:dyDescent="0.25">
      <c r="A554" s="384" t="s">
        <v>676</v>
      </c>
      <c r="B554" s="430" t="s">
        <v>189</v>
      </c>
      <c r="C554" s="431">
        <v>98.902299999999997</v>
      </c>
      <c r="D554" s="431">
        <v>8</v>
      </c>
      <c r="E554" s="432" t="s">
        <v>677</v>
      </c>
      <c r="F554" s="431">
        <v>9.5500000000000007</v>
      </c>
      <c r="G554" s="431">
        <v>9.8974855159999997</v>
      </c>
      <c r="H554" s="432" t="s">
        <v>197</v>
      </c>
      <c r="I554" s="433">
        <v>22000</v>
      </c>
      <c r="J554" s="433">
        <v>52770.45</v>
      </c>
      <c r="K554" s="433">
        <v>21758.51</v>
      </c>
      <c r="L554" s="385">
        <v>1</v>
      </c>
    </row>
    <row r="555" spans="1:12" s="383" customFormat="1" ht="15" x14ac:dyDescent="0.25">
      <c r="A555" s="384" t="s">
        <v>676</v>
      </c>
      <c r="B555" s="430" t="s">
        <v>189</v>
      </c>
      <c r="C555" s="431">
        <v>99.009799999999998</v>
      </c>
      <c r="D555" s="431">
        <v>8</v>
      </c>
      <c r="E555" s="432" t="s">
        <v>678</v>
      </c>
      <c r="F555" s="431">
        <v>9.65</v>
      </c>
      <c r="G555" s="431">
        <v>10.004859700000001</v>
      </c>
      <c r="H555" s="432" t="s">
        <v>197</v>
      </c>
      <c r="I555" s="433">
        <v>55000</v>
      </c>
      <c r="J555" s="433">
        <v>109956.02</v>
      </c>
      <c r="K555" s="433">
        <v>54455.38</v>
      </c>
      <c r="L555" s="385">
        <v>1</v>
      </c>
    </row>
    <row r="556" spans="1:12" s="290" customFormat="1" ht="15.6" x14ac:dyDescent="0.25">
      <c r="A556" s="384" t="s">
        <v>679</v>
      </c>
      <c r="B556" s="430" t="s">
        <v>189</v>
      </c>
      <c r="C556" s="431">
        <v>100.7919</v>
      </c>
      <c r="D556" s="431">
        <v>8</v>
      </c>
      <c r="E556" s="432" t="s">
        <v>680</v>
      </c>
      <c r="F556" s="431">
        <v>7.2504270739701999</v>
      </c>
      <c r="G556" s="431">
        <v>7.4499526258035003</v>
      </c>
      <c r="H556" s="432" t="s">
        <v>197</v>
      </c>
      <c r="I556" s="433">
        <v>30001.05</v>
      </c>
      <c r="J556" s="433">
        <v>66669</v>
      </c>
      <c r="K556" s="433">
        <v>30238.62</v>
      </c>
      <c r="L556" s="385">
        <v>3</v>
      </c>
    </row>
    <row r="557" spans="1:12" s="289" customFormat="1" ht="15.6" x14ac:dyDescent="0.25">
      <c r="A557" s="384" t="s">
        <v>681</v>
      </c>
      <c r="B557" s="430" t="s">
        <v>189</v>
      </c>
      <c r="C557" s="431">
        <v>99.999200000000002</v>
      </c>
      <c r="D557" s="431">
        <v>10.9</v>
      </c>
      <c r="E557" s="432" t="s">
        <v>682</v>
      </c>
      <c r="F557" s="431">
        <v>10.9</v>
      </c>
      <c r="G557" s="431">
        <v>11.353686571156601</v>
      </c>
      <c r="H557" s="432" t="s">
        <v>197</v>
      </c>
      <c r="I557" s="433">
        <v>20400</v>
      </c>
      <c r="J557" s="433">
        <v>20400</v>
      </c>
      <c r="K557" s="433">
        <v>20399.84</v>
      </c>
      <c r="L557" s="385">
        <v>1</v>
      </c>
    </row>
    <row r="558" spans="1:12" s="383" customFormat="1" ht="15" x14ac:dyDescent="0.25">
      <c r="A558" s="384" t="s">
        <v>681</v>
      </c>
      <c r="B558" s="430" t="s">
        <v>189</v>
      </c>
      <c r="C558" s="431">
        <v>100.70829999999999</v>
      </c>
      <c r="D558" s="431">
        <v>11.7</v>
      </c>
      <c r="E558" s="432" t="s">
        <v>683</v>
      </c>
      <c r="F558" s="431">
        <v>11.2</v>
      </c>
      <c r="G558" s="431">
        <v>11.679242265599999</v>
      </c>
      <c r="H558" s="432" t="s">
        <v>197</v>
      </c>
      <c r="I558" s="433">
        <v>19961</v>
      </c>
      <c r="J558" s="433">
        <v>19961</v>
      </c>
      <c r="K558" s="433">
        <v>20102.39</v>
      </c>
      <c r="L558" s="385">
        <v>1</v>
      </c>
    </row>
    <row r="559" spans="1:12" s="383" customFormat="1" ht="15" x14ac:dyDescent="0.25">
      <c r="A559" s="384" t="s">
        <v>325</v>
      </c>
      <c r="B559" s="430" t="s">
        <v>189</v>
      </c>
      <c r="C559" s="431">
        <v>99.991799999999998</v>
      </c>
      <c r="D559" s="431">
        <v>10.5</v>
      </c>
      <c r="E559" s="432" t="s">
        <v>425</v>
      </c>
      <c r="F559" s="431">
        <v>10.5</v>
      </c>
      <c r="G559" s="431">
        <v>10.920720136962901</v>
      </c>
      <c r="H559" s="432" t="s">
        <v>197</v>
      </c>
      <c r="I559" s="433">
        <v>124868</v>
      </c>
      <c r="J559" s="433">
        <v>124868</v>
      </c>
      <c r="K559" s="433">
        <v>124857.8</v>
      </c>
      <c r="L559" s="385">
        <v>1</v>
      </c>
    </row>
    <row r="560" spans="1:12" s="383" customFormat="1" ht="15" x14ac:dyDescent="0.25">
      <c r="A560" s="384" t="s">
        <v>325</v>
      </c>
      <c r="B560" s="430" t="s">
        <v>189</v>
      </c>
      <c r="C560" s="431">
        <v>99.992400000000004</v>
      </c>
      <c r="D560" s="431">
        <v>10.5</v>
      </c>
      <c r="E560" s="432" t="s">
        <v>339</v>
      </c>
      <c r="F560" s="431">
        <v>10.5</v>
      </c>
      <c r="G560" s="431">
        <v>10.920720136962901</v>
      </c>
      <c r="H560" s="432" t="s">
        <v>197</v>
      </c>
      <c r="I560" s="433">
        <v>2596446</v>
      </c>
      <c r="J560" s="433">
        <v>2596446</v>
      </c>
      <c r="K560" s="433">
        <v>2596249.4900000002</v>
      </c>
      <c r="L560" s="385">
        <v>1</v>
      </c>
    </row>
    <row r="561" spans="1:12" s="383" customFormat="1" ht="15" x14ac:dyDescent="0.25">
      <c r="A561" s="384" t="s">
        <v>409</v>
      </c>
      <c r="B561" s="430" t="s">
        <v>189</v>
      </c>
      <c r="C561" s="431">
        <v>94.141099999999994</v>
      </c>
      <c r="D561" s="431">
        <v>9.18</v>
      </c>
      <c r="E561" s="432" t="s">
        <v>684</v>
      </c>
      <c r="F561" s="431">
        <v>11.8</v>
      </c>
      <c r="G561" s="431">
        <v>12.1480999999999</v>
      </c>
      <c r="H561" s="432" t="s">
        <v>197</v>
      </c>
      <c r="I561" s="433">
        <v>2999880</v>
      </c>
      <c r="J561" s="433">
        <v>3600000</v>
      </c>
      <c r="K561" s="433">
        <v>2824119.8</v>
      </c>
      <c r="L561" s="385">
        <v>3</v>
      </c>
    </row>
    <row r="562" spans="1:12" s="383" customFormat="1" ht="15" x14ac:dyDescent="0.25">
      <c r="A562" s="384" t="s">
        <v>353</v>
      </c>
      <c r="B562" s="430" t="s">
        <v>189</v>
      </c>
      <c r="C562" s="431">
        <v>99.990700000000004</v>
      </c>
      <c r="D562" s="431">
        <v>7.5</v>
      </c>
      <c r="E562" s="432" t="s">
        <v>685</v>
      </c>
      <c r="F562" s="431">
        <v>7.5</v>
      </c>
      <c r="G562" s="431">
        <v>7.640625</v>
      </c>
      <c r="H562" s="432" t="s">
        <v>197</v>
      </c>
      <c r="I562" s="433">
        <v>30000</v>
      </c>
      <c r="J562" s="433">
        <v>30000</v>
      </c>
      <c r="K562" s="433">
        <v>29997.21</v>
      </c>
      <c r="L562" s="385">
        <v>1</v>
      </c>
    </row>
    <row r="563" spans="1:12" s="383" customFormat="1" ht="15" x14ac:dyDescent="0.25">
      <c r="A563" s="384" t="s">
        <v>353</v>
      </c>
      <c r="B563" s="430" t="s">
        <v>189</v>
      </c>
      <c r="C563" s="431">
        <v>99.991</v>
      </c>
      <c r="D563" s="431">
        <v>7.5</v>
      </c>
      <c r="E563" s="432" t="s">
        <v>686</v>
      </c>
      <c r="F563" s="431">
        <v>7.5</v>
      </c>
      <c r="G563" s="431">
        <v>7.6406250000000204</v>
      </c>
      <c r="H563" s="432" t="s">
        <v>197</v>
      </c>
      <c r="I563" s="433">
        <v>20000</v>
      </c>
      <c r="J563" s="433">
        <v>20000</v>
      </c>
      <c r="K563" s="433">
        <v>19998.189999999999</v>
      </c>
      <c r="L563" s="385">
        <v>1</v>
      </c>
    </row>
    <row r="564" spans="1:12" s="383" customFormat="1" ht="15" x14ac:dyDescent="0.25">
      <c r="A564" s="384" t="s">
        <v>353</v>
      </c>
      <c r="B564" s="430" t="s">
        <v>189</v>
      </c>
      <c r="C564" s="431">
        <v>99.994100000000003</v>
      </c>
      <c r="D564" s="431">
        <v>7.75</v>
      </c>
      <c r="E564" s="432" t="s">
        <v>575</v>
      </c>
      <c r="F564" s="431">
        <v>7.75</v>
      </c>
      <c r="G564" s="431">
        <v>7.9001562500000002</v>
      </c>
      <c r="H564" s="432" t="s">
        <v>197</v>
      </c>
      <c r="I564" s="433">
        <v>10000</v>
      </c>
      <c r="J564" s="433">
        <v>10000</v>
      </c>
      <c r="K564" s="433">
        <v>9999.41</v>
      </c>
      <c r="L564" s="385">
        <v>1</v>
      </c>
    </row>
    <row r="565" spans="1:12" s="383" customFormat="1" ht="15" x14ac:dyDescent="0.25">
      <c r="A565" s="384" t="s">
        <v>687</v>
      </c>
      <c r="B565" s="430" t="s">
        <v>189</v>
      </c>
      <c r="C565" s="431">
        <v>103.7777</v>
      </c>
      <c r="D565" s="431">
        <v>9</v>
      </c>
      <c r="E565" s="432" t="s">
        <v>688</v>
      </c>
      <c r="F565" s="431">
        <v>6.8899172645049003</v>
      </c>
      <c r="G565" s="431">
        <v>7.0699863605411997</v>
      </c>
      <c r="H565" s="432" t="s">
        <v>197</v>
      </c>
      <c r="I565" s="433">
        <v>30000</v>
      </c>
      <c r="J565" s="433">
        <v>37500</v>
      </c>
      <c r="K565" s="433">
        <v>31133.31</v>
      </c>
      <c r="L565" s="385">
        <v>3</v>
      </c>
    </row>
    <row r="566" spans="1:12" s="383" customFormat="1" ht="15" x14ac:dyDescent="0.25">
      <c r="A566" s="384" t="s">
        <v>689</v>
      </c>
      <c r="B566" s="430" t="s">
        <v>189</v>
      </c>
      <c r="C566" s="431">
        <v>99.848100000000002</v>
      </c>
      <c r="D566" s="431">
        <v>7.75</v>
      </c>
      <c r="E566" s="432" t="s">
        <v>556</v>
      </c>
      <c r="F566" s="431">
        <v>8</v>
      </c>
      <c r="G566" s="431">
        <v>8.2432159999999008</v>
      </c>
      <c r="H566" s="432" t="s">
        <v>197</v>
      </c>
      <c r="I566" s="433">
        <v>46000</v>
      </c>
      <c r="J566" s="433">
        <v>219047.62</v>
      </c>
      <c r="K566" s="433">
        <v>45930.14</v>
      </c>
      <c r="L566" s="385">
        <v>1</v>
      </c>
    </row>
    <row r="567" spans="1:12" s="383" customFormat="1" ht="15" x14ac:dyDescent="0.25">
      <c r="A567" s="384" t="s">
        <v>690</v>
      </c>
      <c r="B567" s="430" t="s">
        <v>189</v>
      </c>
      <c r="C567" s="431">
        <v>107.1829</v>
      </c>
      <c r="D567" s="431">
        <v>9</v>
      </c>
      <c r="E567" s="432" t="s">
        <v>691</v>
      </c>
      <c r="F567" s="431">
        <v>3.1720960818192001</v>
      </c>
      <c r="G567" s="431">
        <v>3.2100291921688999</v>
      </c>
      <c r="H567" s="432" t="s">
        <v>197</v>
      </c>
      <c r="I567" s="433">
        <v>10000.1</v>
      </c>
      <c r="J567" s="433">
        <v>18182</v>
      </c>
      <c r="K567" s="433">
        <v>10718.4</v>
      </c>
      <c r="L567" s="385">
        <v>1</v>
      </c>
    </row>
    <row r="568" spans="1:12" s="383" customFormat="1" ht="15" x14ac:dyDescent="0.25">
      <c r="A568" s="384" t="s">
        <v>238</v>
      </c>
      <c r="B568" s="430" t="s">
        <v>189</v>
      </c>
      <c r="C568" s="431">
        <v>99.997299999999996</v>
      </c>
      <c r="D568" s="431">
        <v>10.4</v>
      </c>
      <c r="E568" s="432" t="s">
        <v>692</v>
      </c>
      <c r="F568" s="431">
        <v>10.4</v>
      </c>
      <c r="G568" s="431">
        <v>10.812676097600001</v>
      </c>
      <c r="H568" s="432" t="s">
        <v>197</v>
      </c>
      <c r="I568" s="433">
        <v>19248</v>
      </c>
      <c r="J568" s="433">
        <v>19248</v>
      </c>
      <c r="K568" s="433">
        <v>19247.48</v>
      </c>
      <c r="L568" s="385">
        <v>1</v>
      </c>
    </row>
    <row r="569" spans="1:12" s="289" customFormat="1" ht="15.6" x14ac:dyDescent="0.25">
      <c r="A569" s="384" t="s">
        <v>238</v>
      </c>
      <c r="B569" s="430" t="s">
        <v>189</v>
      </c>
      <c r="C569" s="431">
        <v>99.9983</v>
      </c>
      <c r="D569" s="431">
        <v>10.4</v>
      </c>
      <c r="E569" s="432" t="s">
        <v>693</v>
      </c>
      <c r="F569" s="431">
        <v>10.4</v>
      </c>
      <c r="G569" s="431">
        <v>10.812676097600001</v>
      </c>
      <c r="H569" s="432" t="s">
        <v>197</v>
      </c>
      <c r="I569" s="433">
        <v>25000</v>
      </c>
      <c r="J569" s="433">
        <v>25000</v>
      </c>
      <c r="K569" s="433">
        <v>24999.56</v>
      </c>
      <c r="L569" s="385">
        <v>1</v>
      </c>
    </row>
    <row r="570" spans="1:12" s="289" customFormat="1" ht="15.6" x14ac:dyDescent="0.25">
      <c r="A570" s="384" t="s">
        <v>238</v>
      </c>
      <c r="B570" s="430" t="s">
        <v>189</v>
      </c>
      <c r="C570" s="431">
        <v>99.998599999999996</v>
      </c>
      <c r="D570" s="431">
        <v>10.4</v>
      </c>
      <c r="E570" s="432" t="s">
        <v>694</v>
      </c>
      <c r="F570" s="431">
        <v>10.4</v>
      </c>
      <c r="G570" s="431">
        <v>10.812676097600001</v>
      </c>
      <c r="H570" s="432" t="s">
        <v>197</v>
      </c>
      <c r="I570" s="433">
        <v>69752</v>
      </c>
      <c r="J570" s="433">
        <v>69752</v>
      </c>
      <c r="K570" s="433">
        <v>69751.02</v>
      </c>
      <c r="L570" s="385">
        <v>2</v>
      </c>
    </row>
    <row r="571" spans="1:12" s="383" customFormat="1" ht="15" x14ac:dyDescent="0.25">
      <c r="A571" s="384" t="s">
        <v>238</v>
      </c>
      <c r="B571" s="430" t="s">
        <v>189</v>
      </c>
      <c r="C571" s="431">
        <v>99.999200000000002</v>
      </c>
      <c r="D571" s="431">
        <v>11</v>
      </c>
      <c r="E571" s="432" t="s">
        <v>695</v>
      </c>
      <c r="F571" s="431">
        <v>11</v>
      </c>
      <c r="G571" s="431">
        <v>11.4621259414062</v>
      </c>
      <c r="H571" s="432" t="s">
        <v>197</v>
      </c>
      <c r="I571" s="433">
        <v>7000</v>
      </c>
      <c r="J571" s="433">
        <v>7000</v>
      </c>
      <c r="K571" s="433">
        <v>6999.94</v>
      </c>
      <c r="L571" s="385">
        <v>1</v>
      </c>
    </row>
    <row r="572" spans="1:12" s="383" customFormat="1" ht="15" x14ac:dyDescent="0.25">
      <c r="A572" s="384" t="s">
        <v>238</v>
      </c>
      <c r="B572" s="430" t="s">
        <v>189</v>
      </c>
      <c r="C572" s="431">
        <v>100</v>
      </c>
      <c r="D572" s="431">
        <v>10</v>
      </c>
      <c r="E572" s="432" t="s">
        <v>696</v>
      </c>
      <c r="F572" s="431">
        <v>10</v>
      </c>
      <c r="G572" s="431">
        <v>10.381289062499899</v>
      </c>
      <c r="H572" s="432" t="s">
        <v>197</v>
      </c>
      <c r="I572" s="433">
        <v>200000</v>
      </c>
      <c r="J572" s="433">
        <v>200000</v>
      </c>
      <c r="K572" s="433">
        <v>200000</v>
      </c>
      <c r="L572" s="385">
        <v>1</v>
      </c>
    </row>
    <row r="573" spans="1:12" s="383" customFormat="1" ht="15" x14ac:dyDescent="0.25">
      <c r="A573" s="384" t="s">
        <v>238</v>
      </c>
      <c r="B573" s="430" t="s">
        <v>189</v>
      </c>
      <c r="C573" s="431">
        <v>100</v>
      </c>
      <c r="D573" s="431">
        <v>10.4</v>
      </c>
      <c r="E573" s="432" t="s">
        <v>697</v>
      </c>
      <c r="F573" s="431">
        <v>10.4</v>
      </c>
      <c r="G573" s="431">
        <v>10.812676097600001</v>
      </c>
      <c r="H573" s="432" t="s">
        <v>197</v>
      </c>
      <c r="I573" s="433">
        <v>36000</v>
      </c>
      <c r="J573" s="433">
        <v>36000</v>
      </c>
      <c r="K573" s="433">
        <v>36000</v>
      </c>
      <c r="L573" s="385">
        <v>2</v>
      </c>
    </row>
    <row r="574" spans="1:12" s="383" customFormat="1" ht="15" x14ac:dyDescent="0.25">
      <c r="A574" s="384" t="s">
        <v>238</v>
      </c>
      <c r="B574" s="430" t="s">
        <v>189</v>
      </c>
      <c r="C574" s="431">
        <v>100</v>
      </c>
      <c r="D574" s="431">
        <v>11</v>
      </c>
      <c r="E574" s="432" t="s">
        <v>308</v>
      </c>
      <c r="F574" s="431">
        <v>11</v>
      </c>
      <c r="G574" s="431">
        <v>11.4621259414062</v>
      </c>
      <c r="H574" s="432" t="s">
        <v>197</v>
      </c>
      <c r="I574" s="433">
        <v>6976</v>
      </c>
      <c r="J574" s="433">
        <v>6976</v>
      </c>
      <c r="K574" s="433">
        <v>6976</v>
      </c>
      <c r="L574" s="385">
        <v>1</v>
      </c>
    </row>
    <row r="575" spans="1:12" s="383" customFormat="1" ht="15" x14ac:dyDescent="0.25">
      <c r="A575" s="384" t="s">
        <v>273</v>
      </c>
      <c r="B575" s="430" t="s">
        <v>189</v>
      </c>
      <c r="C575" s="431">
        <v>97.037499999999994</v>
      </c>
      <c r="D575" s="431">
        <v>9.75</v>
      </c>
      <c r="E575" s="432" t="s">
        <v>698</v>
      </c>
      <c r="F575" s="431">
        <v>11.3</v>
      </c>
      <c r="G575" s="431">
        <v>11.7879192966254</v>
      </c>
      <c r="H575" s="432" t="s">
        <v>197</v>
      </c>
      <c r="I575" s="433">
        <v>47442.239999999998</v>
      </c>
      <c r="J575" s="433">
        <v>49419</v>
      </c>
      <c r="K575" s="433">
        <v>46036.78</v>
      </c>
      <c r="L575" s="385">
        <v>1</v>
      </c>
    </row>
    <row r="576" spans="1:12" s="383" customFormat="1" ht="15" x14ac:dyDescent="0.25">
      <c r="A576" s="384" t="s">
        <v>225</v>
      </c>
      <c r="B576" s="430" t="s">
        <v>189</v>
      </c>
      <c r="C576" s="431">
        <v>92.834000000000003</v>
      </c>
      <c r="D576" s="431">
        <v>8</v>
      </c>
      <c r="E576" s="432" t="s">
        <v>699</v>
      </c>
      <c r="F576" s="431">
        <v>12</v>
      </c>
      <c r="G576" s="431">
        <v>12.550881</v>
      </c>
      <c r="H576" s="432" t="s">
        <v>197</v>
      </c>
      <c r="I576" s="433">
        <v>15925.58</v>
      </c>
      <c r="J576" s="433">
        <v>23646</v>
      </c>
      <c r="K576" s="433">
        <v>14784.35</v>
      </c>
      <c r="L576" s="385">
        <v>1</v>
      </c>
    </row>
    <row r="577" spans="1:12" s="383" customFormat="1" ht="15" x14ac:dyDescent="0.25">
      <c r="A577" s="384" t="s">
        <v>225</v>
      </c>
      <c r="B577" s="430" t="s">
        <v>189</v>
      </c>
      <c r="C577" s="431">
        <v>93.001099999999994</v>
      </c>
      <c r="D577" s="431">
        <v>9</v>
      </c>
      <c r="E577" s="432" t="s">
        <v>700</v>
      </c>
      <c r="F577" s="431">
        <v>12.683839107152201</v>
      </c>
      <c r="G577" s="431">
        <v>13.299992946599801</v>
      </c>
      <c r="H577" s="432" t="s">
        <v>197</v>
      </c>
      <c r="I577" s="433">
        <v>273998.05</v>
      </c>
      <c r="J577" s="433">
        <v>288419</v>
      </c>
      <c r="K577" s="433">
        <v>254821.2</v>
      </c>
      <c r="L577" s="385">
        <v>1</v>
      </c>
    </row>
    <row r="578" spans="1:12" s="383" customFormat="1" ht="15" x14ac:dyDescent="0.25">
      <c r="A578" s="384" t="s">
        <v>225</v>
      </c>
      <c r="B578" s="430" t="s">
        <v>189</v>
      </c>
      <c r="C578" s="431">
        <v>96.587400000000002</v>
      </c>
      <c r="D578" s="431">
        <v>9</v>
      </c>
      <c r="E578" s="432" t="s">
        <v>335</v>
      </c>
      <c r="F578" s="431">
        <v>11.5</v>
      </c>
      <c r="G578" s="431">
        <v>12.0055112893066</v>
      </c>
      <c r="H578" s="432" t="s">
        <v>197</v>
      </c>
      <c r="I578" s="433">
        <v>18481</v>
      </c>
      <c r="J578" s="433">
        <v>18481</v>
      </c>
      <c r="K578" s="433">
        <v>17850.32</v>
      </c>
      <c r="L578" s="385">
        <v>1</v>
      </c>
    </row>
    <row r="579" spans="1:12" s="383" customFormat="1" ht="15" x14ac:dyDescent="0.25">
      <c r="A579" s="384" t="s">
        <v>225</v>
      </c>
      <c r="B579" s="430" t="s">
        <v>189</v>
      </c>
      <c r="C579" s="431">
        <v>96.598699999999994</v>
      </c>
      <c r="D579" s="431">
        <v>9</v>
      </c>
      <c r="E579" s="432" t="s">
        <v>494</v>
      </c>
      <c r="F579" s="431">
        <v>11.5</v>
      </c>
      <c r="G579" s="431">
        <v>12.0055112893066</v>
      </c>
      <c r="H579" s="432" t="s">
        <v>197</v>
      </c>
      <c r="I579" s="433">
        <v>822009</v>
      </c>
      <c r="J579" s="433">
        <v>822009</v>
      </c>
      <c r="K579" s="433">
        <v>794050.42</v>
      </c>
      <c r="L579" s="385">
        <v>3</v>
      </c>
    </row>
    <row r="580" spans="1:12" s="383" customFormat="1" ht="15" x14ac:dyDescent="0.25">
      <c r="A580" s="384" t="s">
        <v>225</v>
      </c>
      <c r="B580" s="430" t="s">
        <v>189</v>
      </c>
      <c r="C580" s="431">
        <v>96.615799999999993</v>
      </c>
      <c r="D580" s="431">
        <v>9</v>
      </c>
      <c r="E580" s="432" t="s">
        <v>701</v>
      </c>
      <c r="F580" s="431">
        <v>11.5</v>
      </c>
      <c r="G580" s="431">
        <v>12.0055112893066</v>
      </c>
      <c r="H580" s="432" t="s">
        <v>197</v>
      </c>
      <c r="I580" s="433">
        <v>530514</v>
      </c>
      <c r="J580" s="433">
        <v>530514</v>
      </c>
      <c r="K580" s="433">
        <v>512560.31</v>
      </c>
      <c r="L580" s="385">
        <v>2</v>
      </c>
    </row>
    <row r="581" spans="1:12" s="289" customFormat="1" ht="15.6" x14ac:dyDescent="0.25">
      <c r="A581" s="384" t="s">
        <v>225</v>
      </c>
      <c r="B581" s="430" t="s">
        <v>189</v>
      </c>
      <c r="C581" s="431">
        <v>96.621499999999997</v>
      </c>
      <c r="D581" s="431">
        <v>9</v>
      </c>
      <c r="E581" s="432" t="s">
        <v>547</v>
      </c>
      <c r="F581" s="431">
        <v>11.5</v>
      </c>
      <c r="G581" s="431">
        <v>12.0055112893066</v>
      </c>
      <c r="H581" s="432" t="s">
        <v>197</v>
      </c>
      <c r="I581" s="433">
        <v>47450</v>
      </c>
      <c r="J581" s="433">
        <v>47450</v>
      </c>
      <c r="K581" s="433">
        <v>45846.9</v>
      </c>
      <c r="L581" s="385">
        <v>2</v>
      </c>
    </row>
    <row r="582" spans="1:12" s="289" customFormat="1" ht="15.6" x14ac:dyDescent="0.25">
      <c r="A582" s="384" t="s">
        <v>225</v>
      </c>
      <c r="B582" s="430" t="s">
        <v>189</v>
      </c>
      <c r="C582" s="431">
        <v>96.632900000000006</v>
      </c>
      <c r="D582" s="431">
        <v>9</v>
      </c>
      <c r="E582" s="432" t="s">
        <v>336</v>
      </c>
      <c r="F582" s="431">
        <v>11.5</v>
      </c>
      <c r="G582" s="431">
        <v>12.0055112893066</v>
      </c>
      <c r="H582" s="432" t="s">
        <v>197</v>
      </c>
      <c r="I582" s="433">
        <v>160190</v>
      </c>
      <c r="J582" s="433">
        <v>160190</v>
      </c>
      <c r="K582" s="433">
        <v>154796.28</v>
      </c>
      <c r="L582" s="385">
        <v>5</v>
      </c>
    </row>
    <row r="583" spans="1:12" s="383" customFormat="1" ht="15" x14ac:dyDescent="0.25">
      <c r="A583" s="384" t="s">
        <v>225</v>
      </c>
      <c r="B583" s="430" t="s">
        <v>189</v>
      </c>
      <c r="C583" s="431">
        <v>96.6387</v>
      </c>
      <c r="D583" s="431">
        <v>9</v>
      </c>
      <c r="E583" s="432" t="s">
        <v>702</v>
      </c>
      <c r="F583" s="431">
        <v>11.5</v>
      </c>
      <c r="G583" s="431">
        <v>12.0055112893066</v>
      </c>
      <c r="H583" s="432" t="s">
        <v>197</v>
      </c>
      <c r="I583" s="433">
        <v>106582</v>
      </c>
      <c r="J583" s="433">
        <v>106582</v>
      </c>
      <c r="K583" s="433">
        <v>102999.4</v>
      </c>
      <c r="L583" s="385">
        <v>6</v>
      </c>
    </row>
    <row r="584" spans="1:12" s="383" customFormat="1" ht="15" x14ac:dyDescent="0.25">
      <c r="A584" s="384" t="s">
        <v>225</v>
      </c>
      <c r="B584" s="430" t="s">
        <v>189</v>
      </c>
      <c r="C584" s="431">
        <v>96.655900000000003</v>
      </c>
      <c r="D584" s="431">
        <v>9</v>
      </c>
      <c r="E584" s="432" t="s">
        <v>545</v>
      </c>
      <c r="F584" s="431">
        <v>11.5</v>
      </c>
      <c r="G584" s="431">
        <v>12.0055112893066</v>
      </c>
      <c r="H584" s="432" t="s">
        <v>197</v>
      </c>
      <c r="I584" s="433">
        <v>30000</v>
      </c>
      <c r="J584" s="433">
        <v>30000</v>
      </c>
      <c r="K584" s="433">
        <v>28996.77</v>
      </c>
      <c r="L584" s="385">
        <v>1</v>
      </c>
    </row>
    <row r="585" spans="1:12" s="383" customFormat="1" ht="15" x14ac:dyDescent="0.25">
      <c r="A585" s="384" t="s">
        <v>225</v>
      </c>
      <c r="B585" s="430" t="s">
        <v>189</v>
      </c>
      <c r="C585" s="431">
        <v>96.661699999999996</v>
      </c>
      <c r="D585" s="431">
        <v>9</v>
      </c>
      <c r="E585" s="432" t="s">
        <v>262</v>
      </c>
      <c r="F585" s="431">
        <v>11.5</v>
      </c>
      <c r="G585" s="431">
        <v>12.0055112893066</v>
      </c>
      <c r="H585" s="432" t="s">
        <v>197</v>
      </c>
      <c r="I585" s="433">
        <v>56127</v>
      </c>
      <c r="J585" s="433">
        <v>56127</v>
      </c>
      <c r="K585" s="433">
        <v>54253.3</v>
      </c>
      <c r="L585" s="385">
        <v>1</v>
      </c>
    </row>
    <row r="586" spans="1:12" s="383" customFormat="1" ht="15" x14ac:dyDescent="0.25">
      <c r="A586" s="384" t="s">
        <v>225</v>
      </c>
      <c r="B586" s="430" t="s">
        <v>189</v>
      </c>
      <c r="C586" s="431">
        <v>96.667400000000001</v>
      </c>
      <c r="D586" s="431">
        <v>9</v>
      </c>
      <c r="E586" s="432" t="s">
        <v>548</v>
      </c>
      <c r="F586" s="431">
        <v>11.5</v>
      </c>
      <c r="G586" s="431">
        <v>12.0055112893066</v>
      </c>
      <c r="H586" s="432" t="s">
        <v>197</v>
      </c>
      <c r="I586" s="433">
        <v>384744</v>
      </c>
      <c r="J586" s="433">
        <v>384744</v>
      </c>
      <c r="K586" s="433">
        <v>371922.2</v>
      </c>
      <c r="L586" s="385">
        <v>1</v>
      </c>
    </row>
    <row r="587" spans="1:12" s="383" customFormat="1" ht="15" x14ac:dyDescent="0.25">
      <c r="A587" s="384" t="s">
        <v>225</v>
      </c>
      <c r="B587" s="430" t="s">
        <v>189</v>
      </c>
      <c r="C587" s="431">
        <v>96.673199999999994</v>
      </c>
      <c r="D587" s="431">
        <v>9</v>
      </c>
      <c r="E587" s="432" t="s">
        <v>553</v>
      </c>
      <c r="F587" s="431">
        <v>11.5</v>
      </c>
      <c r="G587" s="431">
        <v>12.0055112893066</v>
      </c>
      <c r="H587" s="432" t="s">
        <v>197</v>
      </c>
      <c r="I587" s="433">
        <v>38000</v>
      </c>
      <c r="J587" s="433">
        <v>38000</v>
      </c>
      <c r="K587" s="433">
        <v>36735.83</v>
      </c>
      <c r="L587" s="385">
        <v>2</v>
      </c>
    </row>
    <row r="588" spans="1:12" s="383" customFormat="1" ht="15" x14ac:dyDescent="0.25">
      <c r="A588" s="384" t="s">
        <v>225</v>
      </c>
      <c r="B588" s="430" t="s">
        <v>189</v>
      </c>
      <c r="C588" s="431">
        <v>96.6965</v>
      </c>
      <c r="D588" s="431">
        <v>9</v>
      </c>
      <c r="E588" s="432" t="s">
        <v>279</v>
      </c>
      <c r="F588" s="431">
        <v>11.5</v>
      </c>
      <c r="G588" s="431">
        <v>12.0055112893066</v>
      </c>
      <c r="H588" s="432" t="s">
        <v>197</v>
      </c>
      <c r="I588" s="433">
        <v>200952</v>
      </c>
      <c r="J588" s="433">
        <v>200952</v>
      </c>
      <c r="K588" s="433">
        <v>194313.51</v>
      </c>
      <c r="L588" s="385">
        <v>2</v>
      </c>
    </row>
    <row r="589" spans="1:12" s="383" customFormat="1" ht="15" x14ac:dyDescent="0.25">
      <c r="A589" s="384" t="s">
        <v>225</v>
      </c>
      <c r="B589" s="430" t="s">
        <v>189</v>
      </c>
      <c r="C589" s="431">
        <v>97.511899999999997</v>
      </c>
      <c r="D589" s="431">
        <v>9</v>
      </c>
      <c r="E589" s="432" t="s">
        <v>434</v>
      </c>
      <c r="F589" s="431">
        <v>11.5</v>
      </c>
      <c r="G589" s="431">
        <v>12.0055112893066</v>
      </c>
      <c r="H589" s="432" t="s">
        <v>197</v>
      </c>
      <c r="I589" s="433">
        <v>20424</v>
      </c>
      <c r="J589" s="433">
        <v>20424</v>
      </c>
      <c r="K589" s="433">
        <v>19915.82</v>
      </c>
      <c r="L589" s="385">
        <v>1</v>
      </c>
    </row>
    <row r="590" spans="1:12" s="383" customFormat="1" ht="15" x14ac:dyDescent="0.25">
      <c r="A590" s="384" t="s">
        <v>225</v>
      </c>
      <c r="B590" s="430" t="s">
        <v>189</v>
      </c>
      <c r="C590" s="431">
        <v>98.156700000000001</v>
      </c>
      <c r="D590" s="431">
        <v>9</v>
      </c>
      <c r="E590" s="432" t="s">
        <v>446</v>
      </c>
      <c r="F590" s="431">
        <v>11.25</v>
      </c>
      <c r="G590" s="431">
        <v>11.7335708713531</v>
      </c>
      <c r="H590" s="432" t="s">
        <v>197</v>
      </c>
      <c r="I590" s="433">
        <v>12000</v>
      </c>
      <c r="J590" s="433">
        <v>12000</v>
      </c>
      <c r="K590" s="433">
        <v>11778.81</v>
      </c>
      <c r="L590" s="385">
        <v>1</v>
      </c>
    </row>
    <row r="591" spans="1:12" s="383" customFormat="1" ht="15" x14ac:dyDescent="0.25">
      <c r="A591" s="384" t="s">
        <v>225</v>
      </c>
      <c r="B591" s="430" t="s">
        <v>189</v>
      </c>
      <c r="C591" s="431">
        <v>102.1275</v>
      </c>
      <c r="D591" s="431">
        <v>9</v>
      </c>
      <c r="E591" s="432" t="s">
        <v>703</v>
      </c>
      <c r="F591" s="431">
        <v>7.2220164342563997</v>
      </c>
      <c r="G591" s="431">
        <v>7.4199720314873003</v>
      </c>
      <c r="H591" s="432" t="s">
        <v>197</v>
      </c>
      <c r="I591" s="433">
        <v>30000.84</v>
      </c>
      <c r="J591" s="433">
        <v>32727</v>
      </c>
      <c r="K591" s="433">
        <v>30639.119999999999</v>
      </c>
      <c r="L591" s="385">
        <v>3</v>
      </c>
    </row>
    <row r="592" spans="1:12" s="383" customFormat="1" ht="15" x14ac:dyDescent="0.25">
      <c r="A592" s="384" t="s">
        <v>225</v>
      </c>
      <c r="B592" s="430" t="s">
        <v>189</v>
      </c>
      <c r="C592" s="431">
        <v>104.9064</v>
      </c>
      <c r="D592" s="431">
        <v>9</v>
      </c>
      <c r="E592" s="432" t="s">
        <v>700</v>
      </c>
      <c r="F592" s="431">
        <v>6.6427104094088003</v>
      </c>
      <c r="G592" s="431">
        <v>6.8100209810391998</v>
      </c>
      <c r="H592" s="432" t="s">
        <v>197</v>
      </c>
      <c r="I592" s="433">
        <v>30001.95</v>
      </c>
      <c r="J592" s="433">
        <v>31581</v>
      </c>
      <c r="K592" s="433">
        <v>31473.96</v>
      </c>
      <c r="L592" s="385">
        <v>3</v>
      </c>
    </row>
    <row r="593" spans="1:12" s="289" customFormat="1" ht="15.6" x14ac:dyDescent="0.25">
      <c r="A593" s="384" t="s">
        <v>704</v>
      </c>
      <c r="B593" s="430" t="s">
        <v>189</v>
      </c>
      <c r="C593" s="431">
        <v>94.723399999999998</v>
      </c>
      <c r="D593" s="431">
        <v>9</v>
      </c>
      <c r="E593" s="432" t="s">
        <v>577</v>
      </c>
      <c r="F593" s="431">
        <v>11.5</v>
      </c>
      <c r="G593" s="431">
        <v>12.0055112893066</v>
      </c>
      <c r="H593" s="432" t="s">
        <v>197</v>
      </c>
      <c r="I593" s="433">
        <v>100000</v>
      </c>
      <c r="J593" s="433">
        <v>100000</v>
      </c>
      <c r="K593" s="433">
        <v>94723.4</v>
      </c>
      <c r="L593" s="385">
        <v>3</v>
      </c>
    </row>
    <row r="594" spans="1:12" s="289" customFormat="1" ht="15.6" x14ac:dyDescent="0.25">
      <c r="A594" s="384" t="s">
        <v>704</v>
      </c>
      <c r="B594" s="430" t="s">
        <v>189</v>
      </c>
      <c r="C594" s="431">
        <v>95.235900000000001</v>
      </c>
      <c r="D594" s="431">
        <v>9</v>
      </c>
      <c r="E594" s="432" t="s">
        <v>578</v>
      </c>
      <c r="F594" s="431">
        <v>11.25</v>
      </c>
      <c r="G594" s="431">
        <v>11.7335708713531</v>
      </c>
      <c r="H594" s="432" t="s">
        <v>197</v>
      </c>
      <c r="I594" s="433">
        <v>18118</v>
      </c>
      <c r="J594" s="433">
        <v>18118</v>
      </c>
      <c r="K594" s="433">
        <v>17254.849999999999</v>
      </c>
      <c r="L594" s="385">
        <v>1</v>
      </c>
    </row>
    <row r="595" spans="1:12" s="383" customFormat="1" ht="15" x14ac:dyDescent="0.25">
      <c r="A595" s="384" t="s">
        <v>704</v>
      </c>
      <c r="B595" s="430" t="s">
        <v>189</v>
      </c>
      <c r="C595" s="431">
        <v>99.271900000000002</v>
      </c>
      <c r="D595" s="431">
        <v>9</v>
      </c>
      <c r="E595" s="432" t="s">
        <v>705</v>
      </c>
      <c r="F595" s="431">
        <v>10</v>
      </c>
      <c r="G595" s="431">
        <v>10.381289062499899</v>
      </c>
      <c r="H595" s="432" t="s">
        <v>197</v>
      </c>
      <c r="I595" s="433">
        <v>34799.370000000003</v>
      </c>
      <c r="J595" s="433">
        <v>88458</v>
      </c>
      <c r="K595" s="433">
        <v>34546</v>
      </c>
      <c r="L595" s="385">
        <v>3</v>
      </c>
    </row>
    <row r="596" spans="1:12" s="383" customFormat="1" ht="15" x14ac:dyDescent="0.25">
      <c r="A596" s="384" t="s">
        <v>226</v>
      </c>
      <c r="B596" s="430" t="s">
        <v>189</v>
      </c>
      <c r="C596" s="431">
        <v>97.013800000000003</v>
      </c>
      <c r="D596" s="431">
        <v>8</v>
      </c>
      <c r="E596" s="432" t="s">
        <v>408</v>
      </c>
      <c r="F596" s="431">
        <v>11</v>
      </c>
      <c r="G596" s="431">
        <v>11.4621259414062</v>
      </c>
      <c r="H596" s="432" t="s">
        <v>197</v>
      </c>
      <c r="I596" s="433">
        <v>1930.5</v>
      </c>
      <c r="J596" s="433">
        <v>4290</v>
      </c>
      <c r="K596" s="433">
        <v>1872.85</v>
      </c>
      <c r="L596" s="385">
        <v>1</v>
      </c>
    </row>
    <row r="597" spans="1:12" s="383" customFormat="1" ht="15" x14ac:dyDescent="0.25">
      <c r="A597" s="384" t="s">
        <v>226</v>
      </c>
      <c r="B597" s="430" t="s">
        <v>189</v>
      </c>
      <c r="C597" s="431">
        <v>97.325299999999999</v>
      </c>
      <c r="D597" s="431">
        <v>8</v>
      </c>
      <c r="E597" s="432" t="s">
        <v>424</v>
      </c>
      <c r="F597" s="431">
        <v>10.75</v>
      </c>
      <c r="G597" s="431">
        <v>11.191175897232</v>
      </c>
      <c r="H597" s="432" t="s">
        <v>197</v>
      </c>
      <c r="I597" s="433">
        <v>3248.55</v>
      </c>
      <c r="J597" s="433">
        <v>7219</v>
      </c>
      <c r="K597" s="433">
        <v>3161.67</v>
      </c>
      <c r="L597" s="385">
        <v>2</v>
      </c>
    </row>
    <row r="598" spans="1:12" s="383" customFormat="1" ht="15" x14ac:dyDescent="0.25">
      <c r="A598" s="384" t="s">
        <v>226</v>
      </c>
      <c r="B598" s="430" t="s">
        <v>189</v>
      </c>
      <c r="C598" s="431">
        <v>97.536199999999994</v>
      </c>
      <c r="D598" s="431">
        <v>8</v>
      </c>
      <c r="E598" s="432" t="s">
        <v>706</v>
      </c>
      <c r="F598" s="431">
        <v>10.75</v>
      </c>
      <c r="G598" s="431">
        <v>11.191175897232</v>
      </c>
      <c r="H598" s="432" t="s">
        <v>197</v>
      </c>
      <c r="I598" s="433">
        <v>7179.55</v>
      </c>
      <c r="J598" s="433">
        <v>20513</v>
      </c>
      <c r="K598" s="433">
        <v>7002.67</v>
      </c>
      <c r="L598" s="385">
        <v>2</v>
      </c>
    </row>
    <row r="599" spans="1:12" s="383" customFormat="1" ht="15" x14ac:dyDescent="0.25">
      <c r="A599" s="384" t="s">
        <v>226</v>
      </c>
      <c r="B599" s="430" t="s">
        <v>189</v>
      </c>
      <c r="C599" s="431">
        <v>97.569299999999998</v>
      </c>
      <c r="D599" s="431">
        <v>8</v>
      </c>
      <c r="E599" s="432" t="s">
        <v>332</v>
      </c>
      <c r="F599" s="431">
        <v>10.75</v>
      </c>
      <c r="G599" s="431">
        <v>11.191175897232</v>
      </c>
      <c r="H599" s="432" t="s">
        <v>197</v>
      </c>
      <c r="I599" s="433">
        <v>2056.9499999999998</v>
      </c>
      <c r="J599" s="433">
        <v>5877</v>
      </c>
      <c r="K599" s="433">
        <v>2006.95</v>
      </c>
      <c r="L599" s="385">
        <v>1</v>
      </c>
    </row>
    <row r="600" spans="1:12" s="383" customFormat="1" ht="15" x14ac:dyDescent="0.25">
      <c r="A600" s="384" t="s">
        <v>226</v>
      </c>
      <c r="B600" s="430" t="s">
        <v>189</v>
      </c>
      <c r="C600" s="431">
        <v>99.997100000000003</v>
      </c>
      <c r="D600" s="431">
        <v>9</v>
      </c>
      <c r="E600" s="432" t="s">
        <v>445</v>
      </c>
      <c r="F600" s="431">
        <v>9</v>
      </c>
      <c r="G600" s="431">
        <v>9.3083318789062002</v>
      </c>
      <c r="H600" s="432" t="s">
        <v>197</v>
      </c>
      <c r="I600" s="433">
        <v>7002</v>
      </c>
      <c r="J600" s="433">
        <v>12000</v>
      </c>
      <c r="K600" s="433">
        <v>7001.8</v>
      </c>
      <c r="L600" s="385">
        <v>1</v>
      </c>
    </row>
    <row r="601" spans="1:12" s="383" customFormat="1" ht="15" x14ac:dyDescent="0.25">
      <c r="A601" s="384" t="s">
        <v>454</v>
      </c>
      <c r="B601" s="430" t="s">
        <v>189</v>
      </c>
      <c r="C601" s="431">
        <v>99.9833</v>
      </c>
      <c r="D601" s="431">
        <v>8.75</v>
      </c>
      <c r="E601" s="432" t="s">
        <v>707</v>
      </c>
      <c r="F601" s="431">
        <v>8.75</v>
      </c>
      <c r="G601" s="431">
        <v>8.9414062499999005</v>
      </c>
      <c r="H601" s="432" t="s">
        <v>197</v>
      </c>
      <c r="I601" s="433">
        <v>80016</v>
      </c>
      <c r="J601" s="433">
        <v>120000</v>
      </c>
      <c r="K601" s="433">
        <v>80002.64</v>
      </c>
      <c r="L601" s="385">
        <v>1</v>
      </c>
    </row>
    <row r="602" spans="1:12" s="383" customFormat="1" ht="15" x14ac:dyDescent="0.25">
      <c r="A602" s="384" t="s">
        <v>708</v>
      </c>
      <c r="B602" s="430" t="s">
        <v>189</v>
      </c>
      <c r="C602" s="431">
        <v>104.8815</v>
      </c>
      <c r="D602" s="431">
        <v>9</v>
      </c>
      <c r="E602" s="432" t="s">
        <v>624</v>
      </c>
      <c r="F602" s="431">
        <v>6.6426863939195</v>
      </c>
      <c r="G602" s="431">
        <v>6.8099957491131997</v>
      </c>
      <c r="H602" s="432" t="s">
        <v>197</v>
      </c>
      <c r="I602" s="433">
        <v>30001.919999999998</v>
      </c>
      <c r="J602" s="433">
        <v>44205</v>
      </c>
      <c r="K602" s="433">
        <v>31466.49</v>
      </c>
      <c r="L602" s="385">
        <v>3</v>
      </c>
    </row>
    <row r="603" spans="1:12" s="383" customFormat="1" ht="15" x14ac:dyDescent="0.25">
      <c r="A603" s="384" t="s">
        <v>709</v>
      </c>
      <c r="B603" s="430" t="s">
        <v>189</v>
      </c>
      <c r="C603" s="431">
        <v>102.63030000000001</v>
      </c>
      <c r="D603" s="431">
        <v>9</v>
      </c>
      <c r="E603" s="432" t="s">
        <v>710</v>
      </c>
      <c r="F603" s="431">
        <v>7.1272539618098003</v>
      </c>
      <c r="G603" s="431">
        <v>7.3200184032899003</v>
      </c>
      <c r="H603" s="432" t="s">
        <v>197</v>
      </c>
      <c r="I603" s="433">
        <v>30000.75</v>
      </c>
      <c r="J603" s="433">
        <v>46155</v>
      </c>
      <c r="K603" s="433">
        <v>30789.87</v>
      </c>
      <c r="L603" s="385">
        <v>3</v>
      </c>
    </row>
    <row r="604" spans="1:12" s="383" customFormat="1" ht="15" x14ac:dyDescent="0.25">
      <c r="A604" s="384" t="s">
        <v>711</v>
      </c>
      <c r="B604" s="430" t="s">
        <v>189</v>
      </c>
      <c r="C604" s="431">
        <v>94.649500000000003</v>
      </c>
      <c r="D604" s="431">
        <v>9</v>
      </c>
      <c r="E604" s="432" t="s">
        <v>566</v>
      </c>
      <c r="F604" s="431">
        <v>11.5</v>
      </c>
      <c r="G604" s="431">
        <v>12.0055112893066</v>
      </c>
      <c r="H604" s="432" t="s">
        <v>197</v>
      </c>
      <c r="I604" s="433">
        <v>10566</v>
      </c>
      <c r="J604" s="433">
        <v>10566</v>
      </c>
      <c r="K604" s="433">
        <v>10000.66</v>
      </c>
      <c r="L604" s="385">
        <v>1</v>
      </c>
    </row>
    <row r="605" spans="1:12" s="383" customFormat="1" ht="15" x14ac:dyDescent="0.25">
      <c r="A605" s="384" t="s">
        <v>711</v>
      </c>
      <c r="B605" s="430" t="s">
        <v>189</v>
      </c>
      <c r="C605" s="431">
        <v>94.683700000000002</v>
      </c>
      <c r="D605" s="431">
        <v>9</v>
      </c>
      <c r="E605" s="432" t="s">
        <v>573</v>
      </c>
      <c r="F605" s="431">
        <v>11.5</v>
      </c>
      <c r="G605" s="431">
        <v>12.0055112893066</v>
      </c>
      <c r="H605" s="432" t="s">
        <v>197</v>
      </c>
      <c r="I605" s="433">
        <v>31000</v>
      </c>
      <c r="J605" s="433">
        <v>31000</v>
      </c>
      <c r="K605" s="433">
        <v>29351.95</v>
      </c>
      <c r="L605" s="385">
        <v>1</v>
      </c>
    </row>
    <row r="606" spans="1:12" s="383" customFormat="1" ht="15" x14ac:dyDescent="0.25">
      <c r="A606" s="384" t="s">
        <v>711</v>
      </c>
      <c r="B606" s="430" t="s">
        <v>189</v>
      </c>
      <c r="C606" s="431">
        <v>94.703500000000005</v>
      </c>
      <c r="D606" s="431">
        <v>9</v>
      </c>
      <c r="E606" s="432" t="s">
        <v>376</v>
      </c>
      <c r="F606" s="431">
        <v>11.5</v>
      </c>
      <c r="G606" s="431">
        <v>12.0055112893066</v>
      </c>
      <c r="H606" s="432" t="s">
        <v>197</v>
      </c>
      <c r="I606" s="433">
        <v>47482</v>
      </c>
      <c r="J606" s="433">
        <v>47482</v>
      </c>
      <c r="K606" s="433">
        <v>44967.1</v>
      </c>
      <c r="L606" s="385">
        <v>3</v>
      </c>
    </row>
    <row r="607" spans="1:12" s="383" customFormat="1" ht="15" x14ac:dyDescent="0.25">
      <c r="A607" s="384" t="s">
        <v>712</v>
      </c>
      <c r="B607" s="430" t="s">
        <v>189</v>
      </c>
      <c r="C607" s="431">
        <v>99.997</v>
      </c>
      <c r="D607" s="431">
        <v>11</v>
      </c>
      <c r="E607" s="432" t="s">
        <v>692</v>
      </c>
      <c r="F607" s="431">
        <v>11</v>
      </c>
      <c r="G607" s="431">
        <v>11.4621259414062</v>
      </c>
      <c r="H607" s="432" t="s">
        <v>197</v>
      </c>
      <c r="I607" s="433">
        <v>245000</v>
      </c>
      <c r="J607" s="433">
        <v>245000</v>
      </c>
      <c r="K607" s="433">
        <v>244992.63</v>
      </c>
      <c r="L607" s="385">
        <v>1</v>
      </c>
    </row>
    <row r="608" spans="1:12" s="383" customFormat="1" ht="15" x14ac:dyDescent="0.25">
      <c r="A608" s="384" t="s">
        <v>712</v>
      </c>
      <c r="B608" s="430" t="s">
        <v>189</v>
      </c>
      <c r="C608" s="431">
        <v>99.997500000000002</v>
      </c>
      <c r="D608" s="431">
        <v>11.15</v>
      </c>
      <c r="E608" s="432" t="s">
        <v>713</v>
      </c>
      <c r="F608" s="431"/>
      <c r="G608" s="431">
        <v>11.624959876017799</v>
      </c>
      <c r="H608" s="432" t="s">
        <v>197</v>
      </c>
      <c r="I608" s="433">
        <v>69325</v>
      </c>
      <c r="J608" s="433">
        <v>69325</v>
      </c>
      <c r="K608" s="433">
        <v>69323.27</v>
      </c>
      <c r="L608" s="385">
        <v>1</v>
      </c>
    </row>
    <row r="609" spans="1:12" s="383" customFormat="1" ht="15" x14ac:dyDescent="0.25">
      <c r="A609" s="384" t="s">
        <v>712</v>
      </c>
      <c r="B609" s="430" t="s">
        <v>189</v>
      </c>
      <c r="C609" s="431">
        <v>99.997900000000001</v>
      </c>
      <c r="D609" s="431">
        <v>11.15</v>
      </c>
      <c r="E609" s="432" t="s">
        <v>693</v>
      </c>
      <c r="F609" s="431"/>
      <c r="G609" s="431">
        <v>11.6249526016994</v>
      </c>
      <c r="H609" s="432" t="s">
        <v>197</v>
      </c>
      <c r="I609" s="433">
        <v>12000</v>
      </c>
      <c r="J609" s="433">
        <v>12000</v>
      </c>
      <c r="K609" s="433">
        <v>11999.75</v>
      </c>
      <c r="L609" s="385">
        <v>1</v>
      </c>
    </row>
    <row r="610" spans="1:12" s="383" customFormat="1" ht="15" x14ac:dyDescent="0.25">
      <c r="A610" s="384" t="s">
        <v>712</v>
      </c>
      <c r="B610" s="430" t="s">
        <v>189</v>
      </c>
      <c r="C610" s="431">
        <v>100</v>
      </c>
      <c r="D610" s="431">
        <v>9.9</v>
      </c>
      <c r="E610" s="432" t="s">
        <v>714</v>
      </c>
      <c r="F610" s="431">
        <v>9.9</v>
      </c>
      <c r="G610" s="431">
        <v>10.273639392031599</v>
      </c>
      <c r="H610" s="432" t="s">
        <v>197</v>
      </c>
      <c r="I610" s="433">
        <v>250000</v>
      </c>
      <c r="J610" s="433">
        <v>250000</v>
      </c>
      <c r="K610" s="433">
        <v>250000</v>
      </c>
      <c r="L610" s="385">
        <v>1</v>
      </c>
    </row>
    <row r="611" spans="1:12" s="383" customFormat="1" ht="15" x14ac:dyDescent="0.25">
      <c r="A611" s="384" t="s">
        <v>712</v>
      </c>
      <c r="B611" s="430" t="s">
        <v>189</v>
      </c>
      <c r="C611" s="431">
        <v>100</v>
      </c>
      <c r="D611" s="431">
        <v>11</v>
      </c>
      <c r="E611" s="432" t="s">
        <v>697</v>
      </c>
      <c r="F611" s="431">
        <v>11</v>
      </c>
      <c r="G611" s="431">
        <v>11.4621259414062</v>
      </c>
      <c r="H611" s="432" t="s">
        <v>197</v>
      </c>
      <c r="I611" s="433">
        <v>5000</v>
      </c>
      <c r="J611" s="433">
        <v>5000</v>
      </c>
      <c r="K611" s="433">
        <v>5000</v>
      </c>
      <c r="L611" s="385">
        <v>1</v>
      </c>
    </row>
    <row r="612" spans="1:12" s="383" customFormat="1" ht="15" x14ac:dyDescent="0.25">
      <c r="A612" s="384" t="s">
        <v>715</v>
      </c>
      <c r="B612" s="430" t="s">
        <v>189</v>
      </c>
      <c r="C612" s="431">
        <v>102.2011</v>
      </c>
      <c r="D612" s="431">
        <v>8</v>
      </c>
      <c r="E612" s="432" t="s">
        <v>716</v>
      </c>
      <c r="F612" s="431">
        <v>6.8233988669232</v>
      </c>
      <c r="G612" s="431">
        <v>6.9999882866455998</v>
      </c>
      <c r="H612" s="432" t="s">
        <v>197</v>
      </c>
      <c r="I612" s="433">
        <v>33675</v>
      </c>
      <c r="J612" s="433">
        <v>50000</v>
      </c>
      <c r="K612" s="433">
        <v>34416.22</v>
      </c>
      <c r="L612" s="385">
        <v>3</v>
      </c>
    </row>
    <row r="613" spans="1:12" s="383" customFormat="1" ht="15" x14ac:dyDescent="0.25">
      <c r="A613" s="384" t="s">
        <v>717</v>
      </c>
      <c r="B613" s="430" t="s">
        <v>189</v>
      </c>
      <c r="C613" s="431">
        <v>100.59569999999999</v>
      </c>
      <c r="D613" s="431">
        <v>8.75</v>
      </c>
      <c r="E613" s="432" t="s">
        <v>718</v>
      </c>
      <c r="F613" s="431">
        <v>8.4</v>
      </c>
      <c r="G613" s="431">
        <v>8.5763999999999996</v>
      </c>
      <c r="H613" s="432" t="s">
        <v>197</v>
      </c>
      <c r="I613" s="433">
        <v>30000</v>
      </c>
      <c r="J613" s="433">
        <v>30000</v>
      </c>
      <c r="K613" s="433">
        <v>30178.7</v>
      </c>
      <c r="L613" s="385">
        <v>1</v>
      </c>
    </row>
    <row r="614" spans="1:12" s="383" customFormat="1" ht="15" x14ac:dyDescent="0.25">
      <c r="A614" s="384" t="s">
        <v>227</v>
      </c>
      <c r="B614" s="430" t="s">
        <v>189</v>
      </c>
      <c r="C614" s="431">
        <v>95.205399999999997</v>
      </c>
      <c r="D614" s="431">
        <v>9</v>
      </c>
      <c r="E614" s="432" t="s">
        <v>329</v>
      </c>
      <c r="F614" s="431">
        <v>11.75</v>
      </c>
      <c r="G614" s="431">
        <v>12.2779477978667</v>
      </c>
      <c r="H614" s="432" t="s">
        <v>197</v>
      </c>
      <c r="I614" s="433">
        <v>12510</v>
      </c>
      <c r="J614" s="433">
        <v>13900</v>
      </c>
      <c r="K614" s="433">
        <v>11910.19</v>
      </c>
      <c r="L614" s="385">
        <v>1</v>
      </c>
    </row>
    <row r="615" spans="1:12" s="383" customFormat="1" ht="15" x14ac:dyDescent="0.25">
      <c r="A615" s="384" t="s">
        <v>228</v>
      </c>
      <c r="B615" s="430" t="s">
        <v>189</v>
      </c>
      <c r="C615" s="431">
        <v>95.452200000000005</v>
      </c>
      <c r="D615" s="431">
        <v>6.75</v>
      </c>
      <c r="E615" s="432" t="s">
        <v>621</v>
      </c>
      <c r="F615" s="431">
        <v>8.9</v>
      </c>
      <c r="G615" s="431">
        <v>9.0980249999999003</v>
      </c>
      <c r="H615" s="432" t="s">
        <v>197</v>
      </c>
      <c r="I615" s="433">
        <v>161271.5</v>
      </c>
      <c r="J615" s="433">
        <v>215000</v>
      </c>
      <c r="K615" s="433">
        <v>153937.14000000001</v>
      </c>
      <c r="L615" s="385">
        <v>1</v>
      </c>
    </row>
    <row r="616" spans="1:12" s="383" customFormat="1" ht="15" x14ac:dyDescent="0.25">
      <c r="A616" s="384" t="s">
        <v>719</v>
      </c>
      <c r="B616" s="430" t="s">
        <v>189</v>
      </c>
      <c r="C616" s="431">
        <v>98.644499999999994</v>
      </c>
      <c r="D616" s="431">
        <v>8.5</v>
      </c>
      <c r="E616" s="432" t="s">
        <v>695</v>
      </c>
      <c r="F616" s="431">
        <v>9.5</v>
      </c>
      <c r="G616" s="431">
        <v>9.8438279104003001</v>
      </c>
      <c r="H616" s="432" t="s">
        <v>197</v>
      </c>
      <c r="I616" s="433">
        <v>101750</v>
      </c>
      <c r="J616" s="433">
        <v>148000</v>
      </c>
      <c r="K616" s="433">
        <v>100370.8</v>
      </c>
      <c r="L616" s="385">
        <v>1</v>
      </c>
    </row>
    <row r="617" spans="1:12" s="383" customFormat="1" ht="15" x14ac:dyDescent="0.25">
      <c r="A617" s="384" t="s">
        <v>229</v>
      </c>
      <c r="B617" s="430" t="s">
        <v>189</v>
      </c>
      <c r="C617" s="431">
        <v>99.993799999999993</v>
      </c>
      <c r="D617" s="431">
        <v>9</v>
      </c>
      <c r="E617" s="432" t="s">
        <v>720</v>
      </c>
      <c r="F617" s="431">
        <v>9</v>
      </c>
      <c r="G617" s="431">
        <v>9.3083318789062002</v>
      </c>
      <c r="H617" s="432" t="s">
        <v>197</v>
      </c>
      <c r="I617" s="433">
        <v>3900</v>
      </c>
      <c r="J617" s="433">
        <v>6000</v>
      </c>
      <c r="K617" s="433">
        <v>3899.76</v>
      </c>
      <c r="L617" s="385">
        <v>1</v>
      </c>
    </row>
    <row r="618" spans="1:12" s="383" customFormat="1" ht="15" x14ac:dyDescent="0.25">
      <c r="A618" s="384" t="s">
        <v>229</v>
      </c>
      <c r="B618" s="430" t="s">
        <v>189</v>
      </c>
      <c r="C618" s="431">
        <v>99.994100000000003</v>
      </c>
      <c r="D618" s="431">
        <v>9</v>
      </c>
      <c r="E618" s="432" t="s">
        <v>721</v>
      </c>
      <c r="F618" s="431">
        <v>9</v>
      </c>
      <c r="G618" s="431">
        <v>9.3083318789062002</v>
      </c>
      <c r="H618" s="432" t="s">
        <v>197</v>
      </c>
      <c r="I618" s="433">
        <v>23497.5</v>
      </c>
      <c r="J618" s="433">
        <v>36150</v>
      </c>
      <c r="K618" s="433">
        <v>23496.1</v>
      </c>
      <c r="L618" s="385">
        <v>1</v>
      </c>
    </row>
    <row r="619" spans="1:12" s="383" customFormat="1" ht="15" x14ac:dyDescent="0.25">
      <c r="A619" s="384" t="s">
        <v>230</v>
      </c>
      <c r="B619" s="430" t="s">
        <v>189</v>
      </c>
      <c r="C619" s="431">
        <v>98.293400000000005</v>
      </c>
      <c r="D619" s="431">
        <v>8.5</v>
      </c>
      <c r="E619" s="432" t="s">
        <v>438</v>
      </c>
      <c r="F619" s="431">
        <v>11</v>
      </c>
      <c r="G619" s="431">
        <v>11.4621259414062</v>
      </c>
      <c r="H619" s="432" t="s">
        <v>197</v>
      </c>
      <c r="I619" s="433">
        <v>21187.5</v>
      </c>
      <c r="J619" s="433">
        <v>33900</v>
      </c>
      <c r="K619" s="433">
        <v>20825.91</v>
      </c>
      <c r="L619" s="385">
        <v>2</v>
      </c>
    </row>
    <row r="620" spans="1:12" s="383" customFormat="1" ht="15" x14ac:dyDescent="0.25">
      <c r="A620" s="384" t="s">
        <v>230</v>
      </c>
      <c r="B620" s="430" t="s">
        <v>189</v>
      </c>
      <c r="C620" s="431">
        <v>98.483699999999999</v>
      </c>
      <c r="D620" s="431">
        <v>8.5</v>
      </c>
      <c r="E620" s="432" t="s">
        <v>722</v>
      </c>
      <c r="F620" s="431">
        <v>10.75</v>
      </c>
      <c r="G620" s="431">
        <v>11.191175897232</v>
      </c>
      <c r="H620" s="432" t="s">
        <v>197</v>
      </c>
      <c r="I620" s="433">
        <v>6593.75</v>
      </c>
      <c r="J620" s="433">
        <v>10550</v>
      </c>
      <c r="K620" s="433">
        <v>6493.77</v>
      </c>
      <c r="L620" s="385">
        <v>1</v>
      </c>
    </row>
    <row r="621" spans="1:12" s="383" customFormat="1" ht="15" x14ac:dyDescent="0.25">
      <c r="A621" s="384" t="s">
        <v>231</v>
      </c>
      <c r="B621" s="430" t="s">
        <v>189</v>
      </c>
      <c r="C621" s="431">
        <v>99.677099999999996</v>
      </c>
      <c r="D621" s="431">
        <v>9</v>
      </c>
      <c r="E621" s="432" t="s">
        <v>209</v>
      </c>
      <c r="F621" s="431">
        <v>10</v>
      </c>
      <c r="G621" s="431">
        <v>10.381289062499899</v>
      </c>
      <c r="H621" s="432" t="s">
        <v>197</v>
      </c>
      <c r="I621" s="433">
        <v>1819.68</v>
      </c>
      <c r="J621" s="433">
        <v>7270</v>
      </c>
      <c r="K621" s="433">
        <v>1813.8</v>
      </c>
      <c r="L621" s="385">
        <v>1</v>
      </c>
    </row>
    <row r="622" spans="1:12" s="383" customFormat="1" ht="15" x14ac:dyDescent="0.25">
      <c r="A622" s="384" t="s">
        <v>231</v>
      </c>
      <c r="B622" s="430" t="s">
        <v>189</v>
      </c>
      <c r="C622" s="431">
        <v>104.70659999999999</v>
      </c>
      <c r="D622" s="431">
        <v>9</v>
      </c>
      <c r="E622" s="432" t="s">
        <v>723</v>
      </c>
      <c r="F622" s="431">
        <v>3.1525055638691999</v>
      </c>
      <c r="G622" s="431">
        <v>3.1899703579184</v>
      </c>
      <c r="H622" s="432" t="s">
        <v>197</v>
      </c>
      <c r="I622" s="433">
        <v>30000.06</v>
      </c>
      <c r="J622" s="433">
        <v>51414</v>
      </c>
      <c r="K622" s="433">
        <v>31412.04</v>
      </c>
      <c r="L622" s="385">
        <v>3</v>
      </c>
    </row>
    <row r="623" spans="1:12" s="383" customFormat="1" ht="15" x14ac:dyDescent="0.25">
      <c r="A623" s="384" t="s">
        <v>231</v>
      </c>
      <c r="B623" s="430" t="s">
        <v>189</v>
      </c>
      <c r="C623" s="431">
        <v>105.03149999999999</v>
      </c>
      <c r="D623" s="431">
        <v>9</v>
      </c>
      <c r="E623" s="432" t="s">
        <v>724</v>
      </c>
      <c r="F623" s="431">
        <v>3.4549706285249</v>
      </c>
      <c r="G623" s="431">
        <v>3.4999920263422002</v>
      </c>
      <c r="H623" s="432" t="s">
        <v>197</v>
      </c>
      <c r="I623" s="433">
        <v>30000.6</v>
      </c>
      <c r="J623" s="433">
        <v>85716</v>
      </c>
      <c r="K623" s="433">
        <v>31510.080000000002</v>
      </c>
      <c r="L623" s="385">
        <v>3</v>
      </c>
    </row>
    <row r="624" spans="1:12" s="383" customFormat="1" ht="15" x14ac:dyDescent="0.25">
      <c r="A624" s="384" t="s">
        <v>725</v>
      </c>
      <c r="B624" s="430" t="s">
        <v>189</v>
      </c>
      <c r="C624" s="431">
        <v>110.2158</v>
      </c>
      <c r="D624" s="431">
        <v>9.25</v>
      </c>
      <c r="E624" s="432" t="s">
        <v>517</v>
      </c>
      <c r="F624" s="431"/>
      <c r="G624" s="431">
        <v>3.9999956687785998</v>
      </c>
      <c r="H624" s="432" t="s">
        <v>197</v>
      </c>
      <c r="I624" s="433">
        <v>30000.39</v>
      </c>
      <c r="J624" s="433">
        <v>53334</v>
      </c>
      <c r="K624" s="433">
        <v>33065.160000000003</v>
      </c>
      <c r="L624" s="385">
        <v>3</v>
      </c>
    </row>
    <row r="625" spans="1:12" s="383" customFormat="1" ht="15" x14ac:dyDescent="0.25">
      <c r="A625" s="384" t="s">
        <v>263</v>
      </c>
      <c r="B625" s="430" t="s">
        <v>189</v>
      </c>
      <c r="C625" s="431">
        <v>97.050299999999993</v>
      </c>
      <c r="D625" s="431">
        <v>10.5</v>
      </c>
      <c r="E625" s="432" t="s">
        <v>726</v>
      </c>
      <c r="F625" s="431">
        <v>13.021000000000001</v>
      </c>
      <c r="G625" s="431">
        <v>13.6707093440971</v>
      </c>
      <c r="H625" s="432" t="s">
        <v>197</v>
      </c>
      <c r="I625" s="433">
        <v>100925</v>
      </c>
      <c r="J625" s="433">
        <v>110000</v>
      </c>
      <c r="K625" s="433">
        <v>97948.04</v>
      </c>
      <c r="L625" s="385">
        <v>1</v>
      </c>
    </row>
    <row r="626" spans="1:12" s="383" customFormat="1" ht="15" x14ac:dyDescent="0.25">
      <c r="A626" s="384" t="s">
        <v>727</v>
      </c>
      <c r="B626" s="430" t="s">
        <v>189</v>
      </c>
      <c r="C626" s="431">
        <v>101.5864</v>
      </c>
      <c r="D626" s="431">
        <v>9</v>
      </c>
      <c r="E626" s="432" t="s">
        <v>413</v>
      </c>
      <c r="F626" s="431">
        <v>7.2409756692849001</v>
      </c>
      <c r="G626" s="431">
        <v>7.4399782457608996</v>
      </c>
      <c r="H626" s="432" t="s">
        <v>197</v>
      </c>
      <c r="I626" s="433">
        <v>30000</v>
      </c>
      <c r="J626" s="433">
        <v>60000</v>
      </c>
      <c r="K626" s="433">
        <v>30475.919999999998</v>
      </c>
      <c r="L626" s="385">
        <v>3</v>
      </c>
    </row>
    <row r="627" spans="1:12" s="383" customFormat="1" ht="15" x14ac:dyDescent="0.25">
      <c r="A627" s="384" t="s">
        <v>232</v>
      </c>
      <c r="B627" s="430" t="s">
        <v>189</v>
      </c>
      <c r="C627" s="431">
        <v>100</v>
      </c>
      <c r="D627" s="431">
        <v>11.75</v>
      </c>
      <c r="E627" s="432" t="s">
        <v>434</v>
      </c>
      <c r="F627" s="431">
        <v>11.746975951811001</v>
      </c>
      <c r="G627" s="431">
        <v>12.274649386848299</v>
      </c>
      <c r="H627" s="432" t="s">
        <v>197</v>
      </c>
      <c r="I627" s="433">
        <v>290000</v>
      </c>
      <c r="J627" s="433">
        <v>290000</v>
      </c>
      <c r="K627" s="433">
        <v>290000</v>
      </c>
      <c r="L627" s="385">
        <v>2</v>
      </c>
    </row>
    <row r="628" spans="1:12" s="383" customFormat="1" ht="15" x14ac:dyDescent="0.25">
      <c r="A628" s="384" t="s">
        <v>245</v>
      </c>
      <c r="B628" s="430" t="s">
        <v>189</v>
      </c>
      <c r="C628" s="431">
        <v>99.109200000000001</v>
      </c>
      <c r="D628" s="431">
        <v>10</v>
      </c>
      <c r="E628" s="432" t="s">
        <v>686</v>
      </c>
      <c r="F628" s="431">
        <v>10.5</v>
      </c>
      <c r="G628" s="431">
        <v>10.920720136962901</v>
      </c>
      <c r="H628" s="432" t="s">
        <v>197</v>
      </c>
      <c r="I628" s="433">
        <v>250000</v>
      </c>
      <c r="J628" s="433">
        <v>250000</v>
      </c>
      <c r="K628" s="433">
        <v>247773.05</v>
      </c>
      <c r="L628" s="385">
        <v>1</v>
      </c>
    </row>
    <row r="629" spans="1:12" s="383" customFormat="1" ht="15" x14ac:dyDescent="0.25">
      <c r="A629" s="384" t="s">
        <v>245</v>
      </c>
      <c r="B629" s="430" t="s">
        <v>189</v>
      </c>
      <c r="C629" s="431">
        <v>99.123599999999996</v>
      </c>
      <c r="D629" s="431">
        <v>10</v>
      </c>
      <c r="E629" s="432" t="s">
        <v>728</v>
      </c>
      <c r="F629" s="431">
        <v>10.5</v>
      </c>
      <c r="G629" s="431">
        <v>10.920720136962901</v>
      </c>
      <c r="H629" s="432" t="s">
        <v>197</v>
      </c>
      <c r="I629" s="433">
        <v>5000</v>
      </c>
      <c r="J629" s="433">
        <v>5000</v>
      </c>
      <c r="K629" s="433">
        <v>4956.18</v>
      </c>
      <c r="L629" s="385">
        <v>1</v>
      </c>
    </row>
    <row r="630" spans="1:12" s="383" customFormat="1" ht="15" x14ac:dyDescent="0.25">
      <c r="A630" s="384" t="s">
        <v>245</v>
      </c>
      <c r="B630" s="430" t="s">
        <v>189</v>
      </c>
      <c r="C630" s="431">
        <v>99.337000000000003</v>
      </c>
      <c r="D630" s="431">
        <v>9.5</v>
      </c>
      <c r="E630" s="432" t="s">
        <v>426</v>
      </c>
      <c r="F630" s="431">
        <v>10</v>
      </c>
      <c r="G630" s="431">
        <v>10.381289062499899</v>
      </c>
      <c r="H630" s="432" t="s">
        <v>197</v>
      </c>
      <c r="I630" s="433">
        <v>77403</v>
      </c>
      <c r="J630" s="433">
        <v>77403</v>
      </c>
      <c r="K630" s="433">
        <v>76889.789999999994</v>
      </c>
      <c r="L630" s="385">
        <v>2</v>
      </c>
    </row>
    <row r="631" spans="1:12" s="383" customFormat="1" ht="15" x14ac:dyDescent="0.25">
      <c r="A631" s="384" t="s">
        <v>245</v>
      </c>
      <c r="B631" s="430" t="s">
        <v>189</v>
      </c>
      <c r="C631" s="431">
        <v>99.347499999999997</v>
      </c>
      <c r="D631" s="431">
        <v>9.5</v>
      </c>
      <c r="E631" s="432" t="s">
        <v>729</v>
      </c>
      <c r="F631" s="431">
        <v>10</v>
      </c>
      <c r="G631" s="431">
        <v>10.381289062499899</v>
      </c>
      <c r="H631" s="432" t="s">
        <v>197</v>
      </c>
      <c r="I631" s="433">
        <v>41663</v>
      </c>
      <c r="J631" s="433">
        <v>41663</v>
      </c>
      <c r="K631" s="433">
        <v>41391.17</v>
      </c>
      <c r="L631" s="385">
        <v>1</v>
      </c>
    </row>
    <row r="632" spans="1:12" s="383" customFormat="1" ht="15" x14ac:dyDescent="0.25">
      <c r="A632" s="384" t="s">
        <v>233</v>
      </c>
      <c r="B632" s="430" t="s">
        <v>189</v>
      </c>
      <c r="C632" s="431">
        <v>96.443899999999999</v>
      </c>
      <c r="D632" s="431">
        <v>9</v>
      </c>
      <c r="E632" s="432" t="s">
        <v>730</v>
      </c>
      <c r="F632" s="431">
        <v>11.5</v>
      </c>
      <c r="G632" s="431">
        <v>12.0055112893066</v>
      </c>
      <c r="H632" s="432" t="s">
        <v>197</v>
      </c>
      <c r="I632" s="433">
        <v>518437</v>
      </c>
      <c r="J632" s="433">
        <v>518437</v>
      </c>
      <c r="K632" s="433">
        <v>500000.63</v>
      </c>
      <c r="L632" s="385">
        <v>1</v>
      </c>
    </row>
    <row r="633" spans="1:12" s="383" customFormat="1" ht="15" x14ac:dyDescent="0.25">
      <c r="A633" s="384" t="s">
        <v>233</v>
      </c>
      <c r="B633" s="430" t="s">
        <v>189</v>
      </c>
      <c r="C633" s="431">
        <v>96.449299999999994</v>
      </c>
      <c r="D633" s="431">
        <v>9</v>
      </c>
      <c r="E633" s="432" t="s">
        <v>417</v>
      </c>
      <c r="F633" s="431">
        <v>11.5</v>
      </c>
      <c r="G633" s="431">
        <v>12.0055112893066</v>
      </c>
      <c r="H633" s="432" t="s">
        <v>197</v>
      </c>
      <c r="I633" s="433">
        <v>361988</v>
      </c>
      <c r="J633" s="433">
        <v>361988</v>
      </c>
      <c r="K633" s="433">
        <v>349134.74</v>
      </c>
      <c r="L633" s="385">
        <v>2</v>
      </c>
    </row>
    <row r="634" spans="1:12" s="383" customFormat="1" ht="15" x14ac:dyDescent="0.25">
      <c r="A634" s="384" t="s">
        <v>233</v>
      </c>
      <c r="B634" s="430" t="s">
        <v>189</v>
      </c>
      <c r="C634" s="431">
        <v>96.454700000000003</v>
      </c>
      <c r="D634" s="431">
        <v>9</v>
      </c>
      <c r="E634" s="432" t="s">
        <v>256</v>
      </c>
      <c r="F634" s="431">
        <v>11.5</v>
      </c>
      <c r="G634" s="431">
        <v>12.0055112893066</v>
      </c>
      <c r="H634" s="432" t="s">
        <v>197</v>
      </c>
      <c r="I634" s="433">
        <v>6539</v>
      </c>
      <c r="J634" s="433">
        <v>6539</v>
      </c>
      <c r="K634" s="433">
        <v>6307.17</v>
      </c>
      <c r="L634" s="385">
        <v>1</v>
      </c>
    </row>
    <row r="635" spans="1:12" s="383" customFormat="1" ht="15" x14ac:dyDescent="0.25">
      <c r="A635" s="384" t="s">
        <v>233</v>
      </c>
      <c r="B635" s="430" t="s">
        <v>189</v>
      </c>
      <c r="C635" s="431">
        <v>96.460099999999997</v>
      </c>
      <c r="D635" s="431">
        <v>9</v>
      </c>
      <c r="E635" s="432" t="s">
        <v>378</v>
      </c>
      <c r="F635" s="431">
        <v>11.5</v>
      </c>
      <c r="G635" s="431">
        <v>12.0055112893066</v>
      </c>
      <c r="H635" s="432" t="s">
        <v>197</v>
      </c>
      <c r="I635" s="433">
        <v>529661</v>
      </c>
      <c r="J635" s="433">
        <v>529661</v>
      </c>
      <c r="K635" s="433">
        <v>510911.49</v>
      </c>
      <c r="L635" s="385">
        <v>8</v>
      </c>
    </row>
    <row r="636" spans="1:12" s="383" customFormat="1" ht="15" x14ac:dyDescent="0.25">
      <c r="A636" s="384" t="s">
        <v>233</v>
      </c>
      <c r="B636" s="430" t="s">
        <v>189</v>
      </c>
      <c r="C636" s="431">
        <v>96.465500000000006</v>
      </c>
      <c r="D636" s="431">
        <v>9</v>
      </c>
      <c r="E636" s="432" t="s">
        <v>386</v>
      </c>
      <c r="F636" s="431">
        <v>11.5</v>
      </c>
      <c r="G636" s="431">
        <v>12.0055112893066</v>
      </c>
      <c r="H636" s="432" t="s">
        <v>197</v>
      </c>
      <c r="I636" s="433">
        <v>275995</v>
      </c>
      <c r="J636" s="433">
        <v>275995</v>
      </c>
      <c r="K636" s="433">
        <v>266240.01</v>
      </c>
      <c r="L636" s="385">
        <v>6</v>
      </c>
    </row>
    <row r="637" spans="1:12" s="383" customFormat="1" ht="15" x14ac:dyDescent="0.25">
      <c r="A637" s="384" t="s">
        <v>233</v>
      </c>
      <c r="B637" s="430" t="s">
        <v>189</v>
      </c>
      <c r="C637" s="431">
        <v>96.481899999999996</v>
      </c>
      <c r="D637" s="431">
        <v>9</v>
      </c>
      <c r="E637" s="432" t="s">
        <v>328</v>
      </c>
      <c r="F637" s="431">
        <v>11.5</v>
      </c>
      <c r="G637" s="431">
        <v>12.0055112893066</v>
      </c>
      <c r="H637" s="432" t="s">
        <v>197</v>
      </c>
      <c r="I637" s="433">
        <v>503519</v>
      </c>
      <c r="J637" s="433">
        <v>503519</v>
      </c>
      <c r="K637" s="433">
        <v>485804.56</v>
      </c>
      <c r="L637" s="385">
        <v>6</v>
      </c>
    </row>
    <row r="638" spans="1:12" s="383" customFormat="1" ht="15" x14ac:dyDescent="0.25">
      <c r="A638" s="384" t="s">
        <v>233</v>
      </c>
      <c r="B638" s="430" t="s">
        <v>189</v>
      </c>
      <c r="C638" s="431">
        <v>96.487300000000005</v>
      </c>
      <c r="D638" s="431">
        <v>9</v>
      </c>
      <c r="E638" s="432" t="s">
        <v>326</v>
      </c>
      <c r="F638" s="431">
        <v>11.5</v>
      </c>
      <c r="G638" s="431">
        <v>12.0055112893066</v>
      </c>
      <c r="H638" s="432" t="s">
        <v>197</v>
      </c>
      <c r="I638" s="433">
        <v>2335730</v>
      </c>
      <c r="J638" s="433">
        <v>2335730</v>
      </c>
      <c r="K638" s="433">
        <v>2253683.79</v>
      </c>
      <c r="L638" s="385">
        <v>7</v>
      </c>
    </row>
    <row r="639" spans="1:12" s="383" customFormat="1" ht="15" x14ac:dyDescent="0.25">
      <c r="A639" s="384" t="s">
        <v>233</v>
      </c>
      <c r="B639" s="430" t="s">
        <v>189</v>
      </c>
      <c r="C639" s="431">
        <v>96.492800000000003</v>
      </c>
      <c r="D639" s="431">
        <v>9</v>
      </c>
      <c r="E639" s="432" t="s">
        <v>411</v>
      </c>
      <c r="F639" s="431">
        <v>11.5</v>
      </c>
      <c r="G639" s="431">
        <v>12.0055112893066</v>
      </c>
      <c r="H639" s="432" t="s">
        <v>197</v>
      </c>
      <c r="I639" s="433">
        <v>8250</v>
      </c>
      <c r="J639" s="433">
        <v>8250</v>
      </c>
      <c r="K639" s="433">
        <v>7960.66</v>
      </c>
      <c r="L639" s="385">
        <v>1</v>
      </c>
    </row>
    <row r="640" spans="1:12" s="383" customFormat="1" ht="15" x14ac:dyDescent="0.25">
      <c r="A640" s="384" t="s">
        <v>233</v>
      </c>
      <c r="B640" s="430" t="s">
        <v>189</v>
      </c>
      <c r="C640" s="431">
        <v>96.4983</v>
      </c>
      <c r="D640" s="431">
        <v>9</v>
      </c>
      <c r="E640" s="432" t="s">
        <v>412</v>
      </c>
      <c r="F640" s="431">
        <v>11.5</v>
      </c>
      <c r="G640" s="431">
        <v>12.0055112893066</v>
      </c>
      <c r="H640" s="432" t="s">
        <v>197</v>
      </c>
      <c r="I640" s="433">
        <v>163592</v>
      </c>
      <c r="J640" s="433">
        <v>163592</v>
      </c>
      <c r="K640" s="433">
        <v>157863.51999999999</v>
      </c>
      <c r="L640" s="385">
        <v>3</v>
      </c>
    </row>
    <row r="641" spans="1:12" s="383" customFormat="1" ht="15" x14ac:dyDescent="0.25">
      <c r="A641" s="384" t="s">
        <v>233</v>
      </c>
      <c r="B641" s="430" t="s">
        <v>189</v>
      </c>
      <c r="C641" s="431">
        <v>96.4983</v>
      </c>
      <c r="D641" s="431">
        <v>9</v>
      </c>
      <c r="E641" s="432" t="s">
        <v>412</v>
      </c>
      <c r="F641" s="431">
        <v>11.5</v>
      </c>
      <c r="G641" s="431">
        <v>12.0055112893066</v>
      </c>
      <c r="H641" s="432" t="s">
        <v>197</v>
      </c>
      <c r="I641" s="433">
        <v>618577</v>
      </c>
      <c r="J641" s="433">
        <v>618577</v>
      </c>
      <c r="K641" s="433">
        <v>596916.35</v>
      </c>
      <c r="L641" s="385">
        <v>2</v>
      </c>
    </row>
    <row r="642" spans="1:12" s="383" customFormat="1" ht="15" x14ac:dyDescent="0.25">
      <c r="A642" s="384" t="s">
        <v>233</v>
      </c>
      <c r="B642" s="430" t="s">
        <v>189</v>
      </c>
      <c r="C642" s="431">
        <v>96.520399999999995</v>
      </c>
      <c r="D642" s="431">
        <v>9</v>
      </c>
      <c r="E642" s="432" t="s">
        <v>675</v>
      </c>
      <c r="F642" s="431">
        <v>11.5</v>
      </c>
      <c r="G642" s="431">
        <v>12.0055112893066</v>
      </c>
      <c r="H642" s="432" t="s">
        <v>197</v>
      </c>
      <c r="I642" s="433">
        <v>434290</v>
      </c>
      <c r="J642" s="433">
        <v>434290</v>
      </c>
      <c r="K642" s="433">
        <v>419178.28</v>
      </c>
      <c r="L642" s="385">
        <v>2</v>
      </c>
    </row>
    <row r="643" spans="1:12" s="383" customFormat="1" ht="15" x14ac:dyDescent="0.25">
      <c r="A643" s="384" t="s">
        <v>233</v>
      </c>
      <c r="B643" s="430" t="s">
        <v>189</v>
      </c>
      <c r="C643" s="431">
        <v>96.525899999999993</v>
      </c>
      <c r="D643" s="431">
        <v>9</v>
      </c>
      <c r="E643" s="432" t="s">
        <v>379</v>
      </c>
      <c r="F643" s="431">
        <v>11.5</v>
      </c>
      <c r="G643" s="431">
        <v>12.0055112893066</v>
      </c>
      <c r="H643" s="432" t="s">
        <v>197</v>
      </c>
      <c r="I643" s="433">
        <v>100000</v>
      </c>
      <c r="J643" s="433">
        <v>100000</v>
      </c>
      <c r="K643" s="433">
        <v>96525.9</v>
      </c>
      <c r="L643" s="385">
        <v>1</v>
      </c>
    </row>
    <row r="644" spans="1:12" s="383" customFormat="1" ht="15" x14ac:dyDescent="0.25">
      <c r="A644" s="384" t="s">
        <v>233</v>
      </c>
      <c r="B644" s="430" t="s">
        <v>189</v>
      </c>
      <c r="C644" s="431">
        <v>96.542599999999993</v>
      </c>
      <c r="D644" s="431">
        <v>9</v>
      </c>
      <c r="E644" s="432" t="s">
        <v>380</v>
      </c>
      <c r="F644" s="431">
        <v>11.5</v>
      </c>
      <c r="G644" s="431">
        <v>12.0055112893066</v>
      </c>
      <c r="H644" s="432" t="s">
        <v>197</v>
      </c>
      <c r="I644" s="433">
        <v>25000</v>
      </c>
      <c r="J644" s="433">
        <v>25000</v>
      </c>
      <c r="K644" s="433">
        <v>24135.64</v>
      </c>
      <c r="L644" s="385">
        <v>2</v>
      </c>
    </row>
    <row r="645" spans="1:12" s="383" customFormat="1" ht="15" x14ac:dyDescent="0.25">
      <c r="A645" s="384" t="s">
        <v>233</v>
      </c>
      <c r="B645" s="430" t="s">
        <v>189</v>
      </c>
      <c r="C645" s="431">
        <v>96.672899999999998</v>
      </c>
      <c r="D645" s="431">
        <v>9</v>
      </c>
      <c r="E645" s="432" t="s">
        <v>731</v>
      </c>
      <c r="F645" s="431">
        <v>11.5</v>
      </c>
      <c r="G645" s="431">
        <v>12.0055112893066</v>
      </c>
      <c r="H645" s="432" t="s">
        <v>197</v>
      </c>
      <c r="I645" s="433">
        <v>154899.38</v>
      </c>
      <c r="J645" s="433">
        <v>168975</v>
      </c>
      <c r="K645" s="433">
        <v>149745.65</v>
      </c>
      <c r="L645" s="385">
        <v>1</v>
      </c>
    </row>
    <row r="646" spans="1:12" s="383" customFormat="1" ht="15" x14ac:dyDescent="0.25">
      <c r="A646" s="384" t="s">
        <v>233</v>
      </c>
      <c r="B646" s="430" t="s">
        <v>189</v>
      </c>
      <c r="C646" s="431">
        <v>96.678299999999993</v>
      </c>
      <c r="D646" s="431">
        <v>9</v>
      </c>
      <c r="E646" s="432" t="s">
        <v>308</v>
      </c>
      <c r="F646" s="431">
        <v>11.5</v>
      </c>
      <c r="G646" s="431">
        <v>12.0055112893066</v>
      </c>
      <c r="H646" s="432" t="s">
        <v>197</v>
      </c>
      <c r="I646" s="433">
        <v>13375.57</v>
      </c>
      <c r="J646" s="433">
        <v>14591</v>
      </c>
      <c r="K646" s="433">
        <v>12931.27</v>
      </c>
      <c r="L646" s="385">
        <v>1</v>
      </c>
    </row>
    <row r="647" spans="1:12" s="383" customFormat="1" ht="15" x14ac:dyDescent="0.25">
      <c r="A647" s="384" t="s">
        <v>233</v>
      </c>
      <c r="B647" s="430" t="s">
        <v>189</v>
      </c>
      <c r="C647" s="431">
        <v>96.683800000000005</v>
      </c>
      <c r="D647" s="431">
        <v>9</v>
      </c>
      <c r="E647" s="432" t="s">
        <v>309</v>
      </c>
      <c r="F647" s="431">
        <v>11.5</v>
      </c>
      <c r="G647" s="431">
        <v>12.0055112893066</v>
      </c>
      <c r="H647" s="432" t="s">
        <v>197</v>
      </c>
      <c r="I647" s="433">
        <v>548136.18000000005</v>
      </c>
      <c r="J647" s="433">
        <v>597945</v>
      </c>
      <c r="K647" s="433">
        <v>529958.68999999994</v>
      </c>
      <c r="L647" s="385">
        <v>3</v>
      </c>
    </row>
    <row r="648" spans="1:12" s="383" customFormat="1" ht="15" x14ac:dyDescent="0.25">
      <c r="A648" s="384" t="s">
        <v>233</v>
      </c>
      <c r="B648" s="430" t="s">
        <v>189</v>
      </c>
      <c r="C648" s="431">
        <v>96.6892</v>
      </c>
      <c r="D648" s="431">
        <v>9</v>
      </c>
      <c r="E648" s="432" t="s">
        <v>695</v>
      </c>
      <c r="F648" s="431">
        <v>11.5</v>
      </c>
      <c r="G648" s="431">
        <v>12.0055112893066</v>
      </c>
      <c r="H648" s="432" t="s">
        <v>197</v>
      </c>
      <c r="I648" s="433">
        <v>22237.31</v>
      </c>
      <c r="J648" s="433">
        <v>24258</v>
      </c>
      <c r="K648" s="433">
        <v>21501.08</v>
      </c>
      <c r="L648" s="385">
        <v>1</v>
      </c>
    </row>
    <row r="649" spans="1:12" s="383" customFormat="1" ht="15" x14ac:dyDescent="0.25">
      <c r="A649" s="384" t="s">
        <v>233</v>
      </c>
      <c r="B649" s="430" t="s">
        <v>189</v>
      </c>
      <c r="C649" s="431">
        <v>96.694699999999997</v>
      </c>
      <c r="D649" s="431">
        <v>9</v>
      </c>
      <c r="E649" s="432" t="s">
        <v>732</v>
      </c>
      <c r="F649" s="431">
        <v>11.5</v>
      </c>
      <c r="G649" s="431">
        <v>12.0055112893066</v>
      </c>
      <c r="H649" s="432" t="s">
        <v>197</v>
      </c>
      <c r="I649" s="433">
        <v>206231.83</v>
      </c>
      <c r="J649" s="433">
        <v>224972</v>
      </c>
      <c r="K649" s="433">
        <v>199415.28</v>
      </c>
      <c r="L649" s="385">
        <v>1</v>
      </c>
    </row>
    <row r="650" spans="1:12" s="383" customFormat="1" ht="15" x14ac:dyDescent="0.25">
      <c r="A650" s="384" t="s">
        <v>233</v>
      </c>
      <c r="B650" s="430" t="s">
        <v>189</v>
      </c>
      <c r="C650" s="431">
        <v>96.711200000000005</v>
      </c>
      <c r="D650" s="431">
        <v>9</v>
      </c>
      <c r="E650" s="432" t="s">
        <v>429</v>
      </c>
      <c r="F650" s="431">
        <v>11.5</v>
      </c>
      <c r="G650" s="431">
        <v>12.0055112893066</v>
      </c>
      <c r="H650" s="432" t="s">
        <v>197</v>
      </c>
      <c r="I650" s="433">
        <v>12879.63</v>
      </c>
      <c r="J650" s="433">
        <v>14050</v>
      </c>
      <c r="K650" s="433">
        <v>12456.05</v>
      </c>
      <c r="L650" s="385">
        <v>9</v>
      </c>
    </row>
    <row r="651" spans="1:12" s="383" customFormat="1" ht="15" x14ac:dyDescent="0.25">
      <c r="A651" s="384" t="s">
        <v>233</v>
      </c>
      <c r="B651" s="430" t="s">
        <v>189</v>
      </c>
      <c r="C651" s="431">
        <v>96.722300000000004</v>
      </c>
      <c r="D651" s="431">
        <v>9</v>
      </c>
      <c r="E651" s="432" t="s">
        <v>430</v>
      </c>
      <c r="F651" s="431">
        <v>11.5</v>
      </c>
      <c r="G651" s="431">
        <v>12.0055112893066</v>
      </c>
      <c r="H651" s="432" t="s">
        <v>197</v>
      </c>
      <c r="I651" s="433">
        <v>106330.78</v>
      </c>
      <c r="J651" s="433">
        <v>115993</v>
      </c>
      <c r="K651" s="433">
        <v>102845.53</v>
      </c>
      <c r="L651" s="385">
        <v>1</v>
      </c>
    </row>
    <row r="652" spans="1:12" s="383" customFormat="1" ht="15" x14ac:dyDescent="0.25">
      <c r="A652" s="384" t="s">
        <v>233</v>
      </c>
      <c r="B652" s="430" t="s">
        <v>189</v>
      </c>
      <c r="C652" s="431">
        <v>96.7393</v>
      </c>
      <c r="D652" s="431">
        <v>9</v>
      </c>
      <c r="E652" s="432" t="s">
        <v>381</v>
      </c>
      <c r="F652" s="431">
        <v>11.35</v>
      </c>
      <c r="G652" s="431">
        <v>11.8422875462363</v>
      </c>
      <c r="H652" s="432" t="s">
        <v>197</v>
      </c>
      <c r="I652" s="433">
        <v>2000000</v>
      </c>
      <c r="J652" s="433">
        <v>2000000</v>
      </c>
      <c r="K652" s="433">
        <v>1934786.94</v>
      </c>
      <c r="L652" s="385">
        <v>1</v>
      </c>
    </row>
    <row r="653" spans="1:12" s="383" customFormat="1" ht="15" x14ac:dyDescent="0.25">
      <c r="A653" s="384" t="s">
        <v>233</v>
      </c>
      <c r="B653" s="430" t="s">
        <v>189</v>
      </c>
      <c r="C653" s="431">
        <v>96.789299999999997</v>
      </c>
      <c r="D653" s="431">
        <v>9</v>
      </c>
      <c r="E653" s="432" t="s">
        <v>330</v>
      </c>
      <c r="F653" s="431">
        <v>11.5</v>
      </c>
      <c r="G653" s="431">
        <v>12.0055112893066</v>
      </c>
      <c r="H653" s="432" t="s">
        <v>197</v>
      </c>
      <c r="I653" s="433">
        <v>808.53</v>
      </c>
      <c r="J653" s="433">
        <v>882</v>
      </c>
      <c r="K653" s="433">
        <v>782.57</v>
      </c>
      <c r="L653" s="385">
        <v>1</v>
      </c>
    </row>
    <row r="654" spans="1:12" s="383" customFormat="1" ht="15" x14ac:dyDescent="0.25">
      <c r="A654" s="384" t="s">
        <v>233</v>
      </c>
      <c r="B654" s="430" t="s">
        <v>189</v>
      </c>
      <c r="C654" s="431">
        <v>96.822299999999998</v>
      </c>
      <c r="D654" s="431">
        <v>9</v>
      </c>
      <c r="E654" s="432" t="s">
        <v>595</v>
      </c>
      <c r="F654" s="431">
        <v>11.3</v>
      </c>
      <c r="G654" s="431">
        <v>11.7879192966254</v>
      </c>
      <c r="H654" s="432" t="s">
        <v>197</v>
      </c>
      <c r="I654" s="433">
        <v>211728</v>
      </c>
      <c r="J654" s="433">
        <v>211728</v>
      </c>
      <c r="K654" s="433">
        <v>205000.01</v>
      </c>
      <c r="L654" s="385">
        <v>1</v>
      </c>
    </row>
    <row r="655" spans="1:12" s="383" customFormat="1" ht="15" x14ac:dyDescent="0.25">
      <c r="A655" s="384" t="s">
        <v>233</v>
      </c>
      <c r="B655" s="430" t="s">
        <v>189</v>
      </c>
      <c r="C655" s="431">
        <v>96.869600000000005</v>
      </c>
      <c r="D655" s="431">
        <v>9</v>
      </c>
      <c r="E655" s="432" t="s">
        <v>523</v>
      </c>
      <c r="F655" s="431">
        <v>11.25</v>
      </c>
      <c r="G655" s="431">
        <v>11.7335708713531</v>
      </c>
      <c r="H655" s="432" t="s">
        <v>197</v>
      </c>
      <c r="I655" s="433">
        <v>545787</v>
      </c>
      <c r="J655" s="433">
        <v>545787</v>
      </c>
      <c r="K655" s="433">
        <v>528701.68999999994</v>
      </c>
      <c r="L655" s="385">
        <v>3</v>
      </c>
    </row>
    <row r="656" spans="1:12" s="383" customFormat="1" ht="15" x14ac:dyDescent="0.25">
      <c r="A656" s="384" t="s">
        <v>233</v>
      </c>
      <c r="B656" s="430" t="s">
        <v>189</v>
      </c>
      <c r="C656" s="431">
        <v>96.874600000000001</v>
      </c>
      <c r="D656" s="431">
        <v>9</v>
      </c>
      <c r="E656" s="432" t="s">
        <v>381</v>
      </c>
      <c r="F656" s="431">
        <v>11.25</v>
      </c>
      <c r="G656" s="431">
        <v>11.7335708713531</v>
      </c>
      <c r="H656" s="432" t="s">
        <v>197</v>
      </c>
      <c r="I656" s="433">
        <v>6720</v>
      </c>
      <c r="J656" s="433">
        <v>6720</v>
      </c>
      <c r="K656" s="433">
        <v>6509.97</v>
      </c>
      <c r="L656" s="385">
        <v>1</v>
      </c>
    </row>
    <row r="657" spans="1:12" s="383" customFormat="1" ht="15" x14ac:dyDescent="0.25">
      <c r="A657" s="384" t="s">
        <v>233</v>
      </c>
      <c r="B657" s="430" t="s">
        <v>189</v>
      </c>
      <c r="C657" s="431">
        <v>96.879599999999996</v>
      </c>
      <c r="D657" s="431">
        <v>9</v>
      </c>
      <c r="E657" s="432" t="s">
        <v>380</v>
      </c>
      <c r="F657" s="431">
        <v>11.25</v>
      </c>
      <c r="G657" s="431">
        <v>11.7335708713531</v>
      </c>
      <c r="H657" s="432" t="s">
        <v>197</v>
      </c>
      <c r="I657" s="433">
        <v>50414</v>
      </c>
      <c r="J657" s="433">
        <v>50414</v>
      </c>
      <c r="K657" s="433">
        <v>48840.89</v>
      </c>
      <c r="L657" s="385">
        <v>4</v>
      </c>
    </row>
    <row r="658" spans="1:12" s="383" customFormat="1" ht="15" x14ac:dyDescent="0.25">
      <c r="A658" s="384" t="s">
        <v>233</v>
      </c>
      <c r="B658" s="430" t="s">
        <v>189</v>
      </c>
      <c r="C658" s="431">
        <v>97.364199999999997</v>
      </c>
      <c r="D658" s="431">
        <v>9</v>
      </c>
      <c r="E658" s="432" t="s">
        <v>430</v>
      </c>
      <c r="F658" s="431">
        <v>11</v>
      </c>
      <c r="G658" s="431">
        <v>11.4621259414062</v>
      </c>
      <c r="H658" s="432" t="s">
        <v>197</v>
      </c>
      <c r="I658" s="433">
        <v>189486.47</v>
      </c>
      <c r="J658" s="433">
        <v>206705</v>
      </c>
      <c r="K658" s="433">
        <v>184492.07</v>
      </c>
      <c r="L658" s="385">
        <v>1</v>
      </c>
    </row>
    <row r="659" spans="1:12" s="383" customFormat="1" ht="15" x14ac:dyDescent="0.25">
      <c r="A659" s="384" t="s">
        <v>233</v>
      </c>
      <c r="B659" s="430" t="s">
        <v>189</v>
      </c>
      <c r="C659" s="431">
        <v>97.751000000000005</v>
      </c>
      <c r="D659" s="431">
        <v>9</v>
      </c>
      <c r="E659" s="432" t="s">
        <v>733</v>
      </c>
      <c r="F659" s="431">
        <v>11.5</v>
      </c>
      <c r="G659" s="431">
        <v>12.0055112893066</v>
      </c>
      <c r="H659" s="432" t="s">
        <v>197</v>
      </c>
      <c r="I659" s="433">
        <v>5198.37</v>
      </c>
      <c r="J659" s="433">
        <v>7796</v>
      </c>
      <c r="K659" s="433">
        <v>5081.46</v>
      </c>
      <c r="L659" s="385">
        <v>1</v>
      </c>
    </row>
    <row r="660" spans="1:12" s="383" customFormat="1" ht="15" x14ac:dyDescent="0.25">
      <c r="A660" s="384" t="s">
        <v>233</v>
      </c>
      <c r="B660" s="430" t="s">
        <v>189</v>
      </c>
      <c r="C660" s="431">
        <v>97.757199999999997</v>
      </c>
      <c r="D660" s="431">
        <v>9</v>
      </c>
      <c r="E660" s="432" t="s">
        <v>734</v>
      </c>
      <c r="F660" s="431">
        <v>11.5</v>
      </c>
      <c r="G660" s="431">
        <v>12.0055112893066</v>
      </c>
      <c r="H660" s="432" t="s">
        <v>197</v>
      </c>
      <c r="I660" s="433">
        <v>5194.37</v>
      </c>
      <c r="J660" s="433">
        <v>7790</v>
      </c>
      <c r="K660" s="433">
        <v>5077.87</v>
      </c>
      <c r="L660" s="385">
        <v>1</v>
      </c>
    </row>
    <row r="661" spans="1:12" s="383" customFormat="1" ht="15" x14ac:dyDescent="0.25">
      <c r="A661" s="384" t="s">
        <v>233</v>
      </c>
      <c r="B661" s="430" t="s">
        <v>189</v>
      </c>
      <c r="C661" s="431">
        <v>97.782200000000003</v>
      </c>
      <c r="D661" s="431">
        <v>9</v>
      </c>
      <c r="E661" s="432" t="s">
        <v>735</v>
      </c>
      <c r="F661" s="431">
        <v>11.5</v>
      </c>
      <c r="G661" s="431">
        <v>12.0055112893066</v>
      </c>
      <c r="H661" s="432" t="s">
        <v>197</v>
      </c>
      <c r="I661" s="433">
        <v>2369.81</v>
      </c>
      <c r="J661" s="433">
        <v>3554</v>
      </c>
      <c r="K661" s="433">
        <v>2317.25</v>
      </c>
      <c r="L661" s="385">
        <v>1</v>
      </c>
    </row>
    <row r="662" spans="1:12" s="383" customFormat="1" ht="15" x14ac:dyDescent="0.25">
      <c r="A662" s="384" t="s">
        <v>233</v>
      </c>
      <c r="B662" s="430" t="s">
        <v>189</v>
      </c>
      <c r="C662" s="431">
        <v>99.993799999999993</v>
      </c>
      <c r="D662" s="431">
        <v>9</v>
      </c>
      <c r="E662" s="432" t="s">
        <v>415</v>
      </c>
      <c r="F662" s="431">
        <v>9</v>
      </c>
      <c r="G662" s="431">
        <v>9.3083318789062002</v>
      </c>
      <c r="H662" s="432" t="s">
        <v>197</v>
      </c>
      <c r="I662" s="433">
        <v>6534.64</v>
      </c>
      <c r="J662" s="433">
        <v>9800</v>
      </c>
      <c r="K662" s="433">
        <v>6534.23</v>
      </c>
      <c r="L662" s="385">
        <v>1</v>
      </c>
    </row>
    <row r="663" spans="1:12" s="383" customFormat="1" ht="15" x14ac:dyDescent="0.25">
      <c r="A663" s="384" t="s">
        <v>233</v>
      </c>
      <c r="B663" s="430" t="s">
        <v>189</v>
      </c>
      <c r="C663" s="431">
        <v>99.993799999999993</v>
      </c>
      <c r="D663" s="431">
        <v>9</v>
      </c>
      <c r="E663" s="432" t="s">
        <v>707</v>
      </c>
      <c r="F663" s="431">
        <v>9</v>
      </c>
      <c r="G663" s="431">
        <v>9.3083318789062002</v>
      </c>
      <c r="H663" s="432" t="s">
        <v>197</v>
      </c>
      <c r="I663" s="433">
        <v>9735.2800000000007</v>
      </c>
      <c r="J663" s="433">
        <v>14600</v>
      </c>
      <c r="K663" s="433">
        <v>9734.68</v>
      </c>
      <c r="L663" s="385">
        <v>1</v>
      </c>
    </row>
    <row r="664" spans="1:12" s="383" customFormat="1" ht="15" x14ac:dyDescent="0.25">
      <c r="A664" s="384" t="s">
        <v>233</v>
      </c>
      <c r="B664" s="430" t="s">
        <v>189</v>
      </c>
      <c r="C664" s="431">
        <v>99.998000000000005</v>
      </c>
      <c r="D664" s="431">
        <v>9</v>
      </c>
      <c r="E664" s="432" t="s">
        <v>736</v>
      </c>
      <c r="F664" s="431">
        <v>9</v>
      </c>
      <c r="G664" s="431">
        <v>9.3083318789062002</v>
      </c>
      <c r="H664" s="432" t="s">
        <v>197</v>
      </c>
      <c r="I664" s="433">
        <v>200000</v>
      </c>
      <c r="J664" s="433">
        <v>200000</v>
      </c>
      <c r="K664" s="433">
        <v>199995.93</v>
      </c>
      <c r="L664" s="385">
        <v>1</v>
      </c>
    </row>
    <row r="665" spans="1:12" s="383" customFormat="1" ht="15" x14ac:dyDescent="0.25">
      <c r="A665" s="384" t="s">
        <v>233</v>
      </c>
      <c r="B665" s="430" t="s">
        <v>189</v>
      </c>
      <c r="C665" s="431">
        <v>99.998900000000006</v>
      </c>
      <c r="D665" s="431">
        <v>9</v>
      </c>
      <c r="E665" s="432" t="s">
        <v>605</v>
      </c>
      <c r="F665" s="431">
        <v>9</v>
      </c>
      <c r="G665" s="431">
        <v>9.3083318789062002</v>
      </c>
      <c r="H665" s="432" t="s">
        <v>197</v>
      </c>
      <c r="I665" s="433">
        <v>200000</v>
      </c>
      <c r="J665" s="433">
        <v>200000</v>
      </c>
      <c r="K665" s="433">
        <v>199997.87</v>
      </c>
      <c r="L665" s="385">
        <v>1</v>
      </c>
    </row>
    <row r="666" spans="1:12" s="383" customFormat="1" ht="15" x14ac:dyDescent="0.25">
      <c r="A666" s="384" t="s">
        <v>338</v>
      </c>
      <c r="B666" s="430" t="s">
        <v>189</v>
      </c>
      <c r="C666" s="431">
        <v>97.987899999999996</v>
      </c>
      <c r="D666" s="431">
        <v>9.5</v>
      </c>
      <c r="E666" s="432" t="s">
        <v>337</v>
      </c>
      <c r="F666" s="431">
        <v>10.9</v>
      </c>
      <c r="G666" s="431">
        <v>11.353686571156601</v>
      </c>
      <c r="H666" s="432" t="s">
        <v>197</v>
      </c>
      <c r="I666" s="433">
        <v>34000</v>
      </c>
      <c r="J666" s="433">
        <v>45333.33</v>
      </c>
      <c r="K666" s="433">
        <v>33315.89</v>
      </c>
      <c r="L666" s="385">
        <v>1</v>
      </c>
    </row>
    <row r="667" spans="1:12" s="289" customFormat="1" ht="15.6" x14ac:dyDescent="0.25">
      <c r="A667" s="384" t="s">
        <v>338</v>
      </c>
      <c r="B667" s="430" t="s">
        <v>189</v>
      </c>
      <c r="C667" s="431">
        <v>103.8652</v>
      </c>
      <c r="D667" s="431">
        <v>9.5</v>
      </c>
      <c r="E667" s="432" t="s">
        <v>382</v>
      </c>
      <c r="F667" s="431">
        <v>7</v>
      </c>
      <c r="G667" s="431">
        <v>7.1859031289062001</v>
      </c>
      <c r="H667" s="432" t="s">
        <v>197</v>
      </c>
      <c r="I667" s="433">
        <v>10000</v>
      </c>
      <c r="J667" s="433">
        <v>13333.33</v>
      </c>
      <c r="K667" s="433">
        <v>10386.51</v>
      </c>
      <c r="L667" s="385">
        <v>1</v>
      </c>
    </row>
    <row r="668" spans="1:12" s="289" customFormat="1" ht="15.6" x14ac:dyDescent="0.25">
      <c r="A668" s="384" t="s">
        <v>338</v>
      </c>
      <c r="B668" s="430" t="s">
        <v>189</v>
      </c>
      <c r="C668" s="431">
        <v>103.8901</v>
      </c>
      <c r="D668" s="431">
        <v>9.5</v>
      </c>
      <c r="E668" s="432" t="s">
        <v>380</v>
      </c>
      <c r="F668" s="431">
        <v>7</v>
      </c>
      <c r="G668" s="431">
        <v>7.1859031289062001</v>
      </c>
      <c r="H668" s="432" t="s">
        <v>197</v>
      </c>
      <c r="I668" s="433">
        <v>100000</v>
      </c>
      <c r="J668" s="433">
        <v>133333.32999999999</v>
      </c>
      <c r="K668" s="433">
        <v>103890.13</v>
      </c>
      <c r="L668" s="385">
        <v>1</v>
      </c>
    </row>
    <row r="669" spans="1:12" s="383" customFormat="1" ht="15" x14ac:dyDescent="0.25">
      <c r="A669" s="384" t="s">
        <v>234</v>
      </c>
      <c r="B669" s="430" t="s">
        <v>189</v>
      </c>
      <c r="C669" s="431">
        <v>99.994799999999998</v>
      </c>
      <c r="D669" s="431">
        <v>8.25</v>
      </c>
      <c r="E669" s="432" t="s">
        <v>548</v>
      </c>
      <c r="F669" s="431">
        <v>8.25</v>
      </c>
      <c r="G669" s="431">
        <v>8.5087619433745001</v>
      </c>
      <c r="H669" s="432" t="s">
        <v>197</v>
      </c>
      <c r="I669" s="433">
        <v>6860.8</v>
      </c>
      <c r="J669" s="433">
        <v>16000</v>
      </c>
      <c r="K669" s="433">
        <v>6860.44</v>
      </c>
      <c r="L669" s="385">
        <v>1</v>
      </c>
    </row>
    <row r="670" spans="1:12" s="383" customFormat="1" ht="15" x14ac:dyDescent="0.25">
      <c r="A670" s="384" t="s">
        <v>234</v>
      </c>
      <c r="B670" s="430" t="s">
        <v>189</v>
      </c>
      <c r="C670" s="431">
        <v>99.999200000000002</v>
      </c>
      <c r="D670" s="431">
        <v>7</v>
      </c>
      <c r="E670" s="432" t="s">
        <v>737</v>
      </c>
      <c r="F670" s="431">
        <v>7</v>
      </c>
      <c r="G670" s="431">
        <v>7.1859031289062001</v>
      </c>
      <c r="H670" s="432" t="s">
        <v>197</v>
      </c>
      <c r="I670" s="433">
        <v>7049.47</v>
      </c>
      <c r="J670" s="433">
        <v>10386.73</v>
      </c>
      <c r="K670" s="433">
        <v>7049.42</v>
      </c>
      <c r="L670" s="385">
        <v>1</v>
      </c>
    </row>
    <row r="671" spans="1:12" s="383" customFormat="1" ht="15.6" x14ac:dyDescent="0.3">
      <c r="A671" s="386" t="s">
        <v>195</v>
      </c>
      <c r="B671" s="434" t="s">
        <v>195</v>
      </c>
      <c r="C671" s="435" t="s">
        <v>195</v>
      </c>
      <c r="D671" s="435" t="s">
        <v>195</v>
      </c>
      <c r="E671" s="436" t="s">
        <v>195</v>
      </c>
      <c r="F671" s="435" t="s">
        <v>195</v>
      </c>
      <c r="G671" s="435" t="s">
        <v>195</v>
      </c>
      <c r="H671" s="436" t="s">
        <v>195</v>
      </c>
      <c r="I671" s="437">
        <v>23364622.800000001</v>
      </c>
      <c r="J671" s="437">
        <v>24939843.809999999</v>
      </c>
      <c r="K671" s="437">
        <v>22726844.170000002</v>
      </c>
      <c r="L671" s="387">
        <v>223</v>
      </c>
    </row>
    <row r="672" spans="1:12" s="383" customFormat="1" ht="15.6" x14ac:dyDescent="0.3">
      <c r="A672" s="386" t="s">
        <v>116</v>
      </c>
      <c r="B672" s="434"/>
      <c r="C672" s="435"/>
      <c r="D672" s="435"/>
      <c r="E672" s="436"/>
      <c r="F672" s="435"/>
      <c r="G672" s="435"/>
      <c r="H672" s="436"/>
      <c r="I672" s="437"/>
      <c r="J672" s="437"/>
      <c r="K672" s="437"/>
      <c r="L672" s="387"/>
    </row>
    <row r="673" spans="1:12" s="383" customFormat="1" ht="15" x14ac:dyDescent="0.25">
      <c r="A673" s="384" t="s">
        <v>264</v>
      </c>
      <c r="B673" s="430" t="s">
        <v>189</v>
      </c>
      <c r="C673" s="431">
        <v>100</v>
      </c>
      <c r="D673" s="431">
        <v>8.5</v>
      </c>
      <c r="E673" s="432" t="s">
        <v>426</v>
      </c>
      <c r="F673" s="431">
        <v>8.4979778297022008</v>
      </c>
      <c r="G673" s="431">
        <v>8.7726423456447993</v>
      </c>
      <c r="H673" s="432" t="s">
        <v>197</v>
      </c>
      <c r="I673" s="433">
        <v>146054</v>
      </c>
      <c r="J673" s="433">
        <v>146054</v>
      </c>
      <c r="K673" s="433">
        <v>146054</v>
      </c>
      <c r="L673" s="385">
        <v>1</v>
      </c>
    </row>
    <row r="674" spans="1:12" s="383" customFormat="1" ht="15" x14ac:dyDescent="0.25">
      <c r="A674" s="384" t="s">
        <v>225</v>
      </c>
      <c r="B674" s="430" t="s">
        <v>189</v>
      </c>
      <c r="C674" s="431">
        <v>92.281400000000005</v>
      </c>
      <c r="D674" s="431">
        <v>9</v>
      </c>
      <c r="E674" s="432" t="s">
        <v>341</v>
      </c>
      <c r="F674" s="431">
        <v>12.5</v>
      </c>
      <c r="G674" s="431">
        <v>13.0982398986816</v>
      </c>
      <c r="H674" s="432" t="s">
        <v>197</v>
      </c>
      <c r="I674" s="433">
        <v>66640</v>
      </c>
      <c r="J674" s="433">
        <v>66640</v>
      </c>
      <c r="K674" s="433">
        <v>61496.31</v>
      </c>
      <c r="L674" s="385">
        <v>2</v>
      </c>
    </row>
    <row r="675" spans="1:12" s="383" customFormat="1" ht="15" x14ac:dyDescent="0.25">
      <c r="A675" s="384" t="s">
        <v>225</v>
      </c>
      <c r="B675" s="430" t="s">
        <v>189</v>
      </c>
      <c r="C675" s="431">
        <v>93.857500000000002</v>
      </c>
      <c r="D675" s="431">
        <v>9</v>
      </c>
      <c r="E675" s="432" t="s">
        <v>382</v>
      </c>
      <c r="F675" s="431">
        <v>11.5</v>
      </c>
      <c r="G675" s="431">
        <v>12.0055112893066</v>
      </c>
      <c r="H675" s="432" t="s">
        <v>197</v>
      </c>
      <c r="I675" s="433">
        <v>50220</v>
      </c>
      <c r="J675" s="433">
        <v>50220</v>
      </c>
      <c r="K675" s="433">
        <v>47135.24</v>
      </c>
      <c r="L675" s="385">
        <v>2</v>
      </c>
    </row>
    <row r="676" spans="1:12" s="289" customFormat="1" ht="15.6" x14ac:dyDescent="0.25">
      <c r="A676" s="384" t="s">
        <v>225</v>
      </c>
      <c r="B676" s="430" t="s">
        <v>189</v>
      </c>
      <c r="C676" s="431">
        <v>93.8767</v>
      </c>
      <c r="D676" s="431">
        <v>9</v>
      </c>
      <c r="E676" s="432" t="s">
        <v>494</v>
      </c>
      <c r="F676" s="431">
        <v>11.5</v>
      </c>
      <c r="G676" s="431">
        <v>12.0055112893066</v>
      </c>
      <c r="H676" s="432" t="s">
        <v>197</v>
      </c>
      <c r="I676" s="433">
        <v>83700</v>
      </c>
      <c r="J676" s="433">
        <v>83700</v>
      </c>
      <c r="K676" s="433">
        <v>78574.759999999995</v>
      </c>
      <c r="L676" s="385">
        <v>4</v>
      </c>
    </row>
    <row r="677" spans="1:12" s="289" customFormat="1" ht="15.6" x14ac:dyDescent="0.25">
      <c r="A677" s="384" t="s">
        <v>225</v>
      </c>
      <c r="B677" s="430" t="s">
        <v>189</v>
      </c>
      <c r="C677" s="431">
        <v>93.930099999999996</v>
      </c>
      <c r="D677" s="431">
        <v>9</v>
      </c>
      <c r="E677" s="432" t="s">
        <v>262</v>
      </c>
      <c r="F677" s="431">
        <v>11.5</v>
      </c>
      <c r="G677" s="431">
        <v>12.0055112893066</v>
      </c>
      <c r="H677" s="432" t="s">
        <v>197</v>
      </c>
      <c r="I677" s="433">
        <v>41850</v>
      </c>
      <c r="J677" s="433">
        <v>41850</v>
      </c>
      <c r="K677" s="433">
        <v>39309.760000000002</v>
      </c>
      <c r="L677" s="385">
        <v>1</v>
      </c>
    </row>
    <row r="678" spans="1:12" s="383" customFormat="1" ht="15" x14ac:dyDescent="0.25">
      <c r="A678" s="384" t="s">
        <v>225</v>
      </c>
      <c r="B678" s="430" t="s">
        <v>189</v>
      </c>
      <c r="C678" s="431">
        <v>93.935100000000006</v>
      </c>
      <c r="D678" s="431">
        <v>9</v>
      </c>
      <c r="E678" s="432" t="s">
        <v>548</v>
      </c>
      <c r="F678" s="431">
        <v>11.5</v>
      </c>
      <c r="G678" s="431">
        <v>12.0055112893066</v>
      </c>
      <c r="H678" s="432" t="s">
        <v>197</v>
      </c>
      <c r="I678" s="433">
        <v>66960</v>
      </c>
      <c r="J678" s="433">
        <v>66960</v>
      </c>
      <c r="K678" s="433">
        <v>62898.91</v>
      </c>
      <c r="L678" s="385">
        <v>1</v>
      </c>
    </row>
    <row r="679" spans="1:12" s="383" customFormat="1" ht="15" x14ac:dyDescent="0.25">
      <c r="A679" s="384" t="s">
        <v>225</v>
      </c>
      <c r="B679" s="430" t="s">
        <v>189</v>
      </c>
      <c r="C679" s="431">
        <v>93.94</v>
      </c>
      <c r="D679" s="431">
        <v>9</v>
      </c>
      <c r="E679" s="432" t="s">
        <v>553</v>
      </c>
      <c r="F679" s="431">
        <v>11.5</v>
      </c>
      <c r="G679" s="431">
        <v>12.0055112893066</v>
      </c>
      <c r="H679" s="432" t="s">
        <v>197</v>
      </c>
      <c r="I679" s="433">
        <v>108810</v>
      </c>
      <c r="J679" s="433">
        <v>108810</v>
      </c>
      <c r="K679" s="433">
        <v>102216.1</v>
      </c>
      <c r="L679" s="385">
        <v>1</v>
      </c>
    </row>
    <row r="680" spans="1:12" s="383" customFormat="1" ht="15" x14ac:dyDescent="0.25">
      <c r="A680" s="384" t="s">
        <v>225</v>
      </c>
      <c r="B680" s="430" t="s">
        <v>189</v>
      </c>
      <c r="C680" s="431">
        <v>93.959800000000001</v>
      </c>
      <c r="D680" s="431">
        <v>9</v>
      </c>
      <c r="E680" s="432" t="s">
        <v>279</v>
      </c>
      <c r="F680" s="431">
        <v>11.5</v>
      </c>
      <c r="G680" s="431">
        <v>12.0055112893066</v>
      </c>
      <c r="H680" s="432" t="s">
        <v>197</v>
      </c>
      <c r="I680" s="433">
        <v>167400</v>
      </c>
      <c r="J680" s="433">
        <v>167400</v>
      </c>
      <c r="K680" s="433">
        <v>157288.68</v>
      </c>
      <c r="L680" s="385">
        <v>1</v>
      </c>
    </row>
    <row r="681" spans="1:12" s="383" customFormat="1" ht="15" x14ac:dyDescent="0.25">
      <c r="A681" s="384" t="s">
        <v>225</v>
      </c>
      <c r="B681" s="430" t="s">
        <v>189</v>
      </c>
      <c r="C681" s="431">
        <v>94.306100000000001</v>
      </c>
      <c r="D681" s="431">
        <v>9</v>
      </c>
      <c r="E681" s="432" t="s">
        <v>738</v>
      </c>
      <c r="F681" s="431">
        <v>11.5</v>
      </c>
      <c r="G681" s="431">
        <v>12.0055112893066</v>
      </c>
      <c r="H681" s="432" t="s">
        <v>197</v>
      </c>
      <c r="I681" s="433">
        <v>49980</v>
      </c>
      <c r="J681" s="433">
        <v>49980</v>
      </c>
      <c r="K681" s="433">
        <v>47134.19</v>
      </c>
      <c r="L681" s="385">
        <v>2</v>
      </c>
    </row>
    <row r="682" spans="1:12" s="383" customFormat="1" ht="15" x14ac:dyDescent="0.25">
      <c r="A682" s="384" t="s">
        <v>225</v>
      </c>
      <c r="B682" s="430" t="s">
        <v>189</v>
      </c>
      <c r="C682" s="431">
        <v>94.325800000000001</v>
      </c>
      <c r="D682" s="431">
        <v>9</v>
      </c>
      <c r="E682" s="432" t="s">
        <v>739</v>
      </c>
      <c r="F682" s="431">
        <v>11.5</v>
      </c>
      <c r="G682" s="431">
        <v>12.0055112893066</v>
      </c>
      <c r="H682" s="432" t="s">
        <v>197</v>
      </c>
      <c r="I682" s="433">
        <v>83300</v>
      </c>
      <c r="J682" s="433">
        <v>83300</v>
      </c>
      <c r="K682" s="433">
        <v>78573.399999999994</v>
      </c>
      <c r="L682" s="385">
        <v>4</v>
      </c>
    </row>
    <row r="683" spans="1:12" s="383" customFormat="1" ht="15" x14ac:dyDescent="0.25">
      <c r="A683" s="384" t="s">
        <v>225</v>
      </c>
      <c r="B683" s="430" t="s">
        <v>189</v>
      </c>
      <c r="C683" s="431">
        <v>94.380899999999997</v>
      </c>
      <c r="D683" s="431">
        <v>9</v>
      </c>
      <c r="E683" s="432" t="s">
        <v>740</v>
      </c>
      <c r="F683" s="431">
        <v>11.5</v>
      </c>
      <c r="G683" s="431">
        <v>12.0055112893066</v>
      </c>
      <c r="H683" s="432" t="s">
        <v>197</v>
      </c>
      <c r="I683" s="433">
        <v>41650</v>
      </c>
      <c r="J683" s="433">
        <v>41650</v>
      </c>
      <c r="K683" s="433">
        <v>39309.629999999997</v>
      </c>
      <c r="L683" s="385">
        <v>1</v>
      </c>
    </row>
    <row r="684" spans="1:12" s="383" customFormat="1" ht="15" x14ac:dyDescent="0.25">
      <c r="A684" s="384" t="s">
        <v>225</v>
      </c>
      <c r="B684" s="430" t="s">
        <v>189</v>
      </c>
      <c r="C684" s="431">
        <v>94.391000000000005</v>
      </c>
      <c r="D684" s="431">
        <v>9</v>
      </c>
      <c r="E684" s="432" t="s">
        <v>741</v>
      </c>
      <c r="F684" s="431">
        <v>11.5</v>
      </c>
      <c r="G684" s="431">
        <v>12.0055112893066</v>
      </c>
      <c r="H684" s="432" t="s">
        <v>197</v>
      </c>
      <c r="I684" s="433">
        <v>174930</v>
      </c>
      <c r="J684" s="433">
        <v>174930</v>
      </c>
      <c r="K684" s="433">
        <v>165118.15</v>
      </c>
      <c r="L684" s="385">
        <v>2</v>
      </c>
    </row>
    <row r="685" spans="1:12" s="383" customFormat="1" ht="15" x14ac:dyDescent="0.25">
      <c r="A685" s="384" t="s">
        <v>225</v>
      </c>
      <c r="B685" s="430" t="s">
        <v>189</v>
      </c>
      <c r="C685" s="431">
        <v>94.4114</v>
      </c>
      <c r="D685" s="431">
        <v>9</v>
      </c>
      <c r="E685" s="432" t="s">
        <v>341</v>
      </c>
      <c r="F685" s="431">
        <v>11.5</v>
      </c>
      <c r="G685" s="431">
        <v>12.0055112893066</v>
      </c>
      <c r="H685" s="432" t="s">
        <v>197</v>
      </c>
      <c r="I685" s="433">
        <v>166600</v>
      </c>
      <c r="J685" s="433">
        <v>166600</v>
      </c>
      <c r="K685" s="433">
        <v>157289.32</v>
      </c>
      <c r="L685" s="385">
        <v>1</v>
      </c>
    </row>
    <row r="686" spans="1:12" s="383" customFormat="1" ht="15" x14ac:dyDescent="0.25">
      <c r="A686" s="384" t="s">
        <v>225</v>
      </c>
      <c r="B686" s="430" t="s">
        <v>189</v>
      </c>
      <c r="C686" s="431">
        <v>94.767600000000002</v>
      </c>
      <c r="D686" s="431">
        <v>9</v>
      </c>
      <c r="E686" s="432" t="s">
        <v>742</v>
      </c>
      <c r="F686" s="431">
        <v>11.5</v>
      </c>
      <c r="G686" s="431">
        <v>12.0055112893066</v>
      </c>
      <c r="H686" s="432" t="s">
        <v>197</v>
      </c>
      <c r="I686" s="433">
        <v>49980</v>
      </c>
      <c r="J686" s="433">
        <v>49980</v>
      </c>
      <c r="K686" s="433">
        <v>47364.84</v>
      </c>
      <c r="L686" s="385">
        <v>2</v>
      </c>
    </row>
    <row r="687" spans="1:12" s="383" customFormat="1" ht="15" x14ac:dyDescent="0.25">
      <c r="A687" s="384" t="s">
        <v>225</v>
      </c>
      <c r="B687" s="430" t="s">
        <v>189</v>
      </c>
      <c r="C687" s="431">
        <v>94.787899999999993</v>
      </c>
      <c r="D687" s="431">
        <v>9</v>
      </c>
      <c r="E687" s="432" t="s">
        <v>743</v>
      </c>
      <c r="F687" s="431">
        <v>11.5</v>
      </c>
      <c r="G687" s="431">
        <v>12.0055112893066</v>
      </c>
      <c r="H687" s="432" t="s">
        <v>197</v>
      </c>
      <c r="I687" s="433">
        <v>83300</v>
      </c>
      <c r="J687" s="433">
        <v>83300</v>
      </c>
      <c r="K687" s="433">
        <v>78958.320000000007</v>
      </c>
      <c r="L687" s="385">
        <v>4</v>
      </c>
    </row>
    <row r="688" spans="1:12" s="383" customFormat="1" ht="15" x14ac:dyDescent="0.25">
      <c r="A688" s="384" t="s">
        <v>225</v>
      </c>
      <c r="B688" s="430" t="s">
        <v>189</v>
      </c>
      <c r="C688" s="431">
        <v>94.844499999999996</v>
      </c>
      <c r="D688" s="431">
        <v>9</v>
      </c>
      <c r="E688" s="432" t="s">
        <v>744</v>
      </c>
      <c r="F688" s="431">
        <v>11.5</v>
      </c>
      <c r="G688" s="431">
        <v>12.0055112893066</v>
      </c>
      <c r="H688" s="432" t="s">
        <v>197</v>
      </c>
      <c r="I688" s="433">
        <v>41650</v>
      </c>
      <c r="J688" s="433">
        <v>41650</v>
      </c>
      <c r="K688" s="433">
        <v>39502.75</v>
      </c>
      <c r="L688" s="385">
        <v>1</v>
      </c>
    </row>
    <row r="689" spans="1:12" s="383" customFormat="1" ht="15" x14ac:dyDescent="0.25">
      <c r="A689" s="384" t="s">
        <v>225</v>
      </c>
      <c r="B689" s="430" t="s">
        <v>189</v>
      </c>
      <c r="C689" s="431">
        <v>94.855000000000004</v>
      </c>
      <c r="D689" s="431">
        <v>9</v>
      </c>
      <c r="E689" s="432" t="s">
        <v>745</v>
      </c>
      <c r="F689" s="431">
        <v>11.5</v>
      </c>
      <c r="G689" s="431">
        <v>12.0055112893066</v>
      </c>
      <c r="H689" s="432" t="s">
        <v>197</v>
      </c>
      <c r="I689" s="433">
        <v>108290</v>
      </c>
      <c r="J689" s="433">
        <v>108290</v>
      </c>
      <c r="K689" s="433">
        <v>102718.43</v>
      </c>
      <c r="L689" s="385">
        <v>1</v>
      </c>
    </row>
    <row r="690" spans="1:12" s="383" customFormat="1" ht="15" x14ac:dyDescent="0.25">
      <c r="A690" s="384" t="s">
        <v>225</v>
      </c>
      <c r="B690" s="430" t="s">
        <v>189</v>
      </c>
      <c r="C690" s="431">
        <v>94.875900000000001</v>
      </c>
      <c r="D690" s="431">
        <v>9</v>
      </c>
      <c r="E690" s="432" t="s">
        <v>746</v>
      </c>
      <c r="F690" s="431">
        <v>11.5</v>
      </c>
      <c r="G690" s="431">
        <v>12.0055112893066</v>
      </c>
      <c r="H690" s="432" t="s">
        <v>197</v>
      </c>
      <c r="I690" s="433">
        <v>233240</v>
      </c>
      <c r="J690" s="433">
        <v>233240</v>
      </c>
      <c r="K690" s="433">
        <v>221288.58</v>
      </c>
      <c r="L690" s="385">
        <v>2</v>
      </c>
    </row>
    <row r="691" spans="1:12" s="383" customFormat="1" ht="15" x14ac:dyDescent="0.25">
      <c r="A691" s="384" t="s">
        <v>225</v>
      </c>
      <c r="B691" s="430" t="s">
        <v>189</v>
      </c>
      <c r="C691" s="431">
        <v>95.242400000000004</v>
      </c>
      <c r="D691" s="431">
        <v>9</v>
      </c>
      <c r="E691" s="432" t="s">
        <v>747</v>
      </c>
      <c r="F691" s="431">
        <v>11.5</v>
      </c>
      <c r="G691" s="431">
        <v>12.0055112893066</v>
      </c>
      <c r="H691" s="432" t="s">
        <v>197</v>
      </c>
      <c r="I691" s="433">
        <v>49980</v>
      </c>
      <c r="J691" s="433">
        <v>49980</v>
      </c>
      <c r="K691" s="433">
        <v>47602.13</v>
      </c>
      <c r="L691" s="385">
        <v>2</v>
      </c>
    </row>
    <row r="692" spans="1:12" s="383" customFormat="1" ht="15" x14ac:dyDescent="0.25">
      <c r="A692" s="384" t="s">
        <v>225</v>
      </c>
      <c r="B692" s="430" t="s">
        <v>189</v>
      </c>
      <c r="C692" s="431">
        <v>95.263300000000001</v>
      </c>
      <c r="D692" s="431">
        <v>9</v>
      </c>
      <c r="E692" s="432" t="s">
        <v>748</v>
      </c>
      <c r="F692" s="431">
        <v>11.5</v>
      </c>
      <c r="G692" s="431">
        <v>12.0055112893066</v>
      </c>
      <c r="H692" s="432" t="s">
        <v>197</v>
      </c>
      <c r="I692" s="433">
        <v>83300</v>
      </c>
      <c r="J692" s="433">
        <v>83300</v>
      </c>
      <c r="K692" s="433">
        <v>79354.28</v>
      </c>
      <c r="L692" s="385">
        <v>4</v>
      </c>
    </row>
    <row r="693" spans="1:12" s="383" customFormat="1" ht="15" x14ac:dyDescent="0.25">
      <c r="A693" s="384" t="s">
        <v>225</v>
      </c>
      <c r="B693" s="430" t="s">
        <v>189</v>
      </c>
      <c r="C693" s="431">
        <v>95.3215</v>
      </c>
      <c r="D693" s="431">
        <v>9</v>
      </c>
      <c r="E693" s="432" t="s">
        <v>749</v>
      </c>
      <c r="F693" s="431">
        <v>11.5</v>
      </c>
      <c r="G693" s="431">
        <v>12.0055112893066</v>
      </c>
      <c r="H693" s="432" t="s">
        <v>197</v>
      </c>
      <c r="I693" s="433">
        <v>41650</v>
      </c>
      <c r="J693" s="433">
        <v>41650</v>
      </c>
      <c r="K693" s="433">
        <v>39701.42</v>
      </c>
      <c r="L693" s="385">
        <v>1</v>
      </c>
    </row>
    <row r="694" spans="1:12" s="289" customFormat="1" ht="15.6" x14ac:dyDescent="0.25">
      <c r="A694" s="384" t="s">
        <v>225</v>
      </c>
      <c r="B694" s="430" t="s">
        <v>189</v>
      </c>
      <c r="C694" s="431">
        <v>95.332300000000004</v>
      </c>
      <c r="D694" s="431">
        <v>9</v>
      </c>
      <c r="E694" s="432" t="s">
        <v>750</v>
      </c>
      <c r="F694" s="431">
        <v>11.5</v>
      </c>
      <c r="G694" s="431">
        <v>12.0055112893066</v>
      </c>
      <c r="H694" s="432" t="s">
        <v>197</v>
      </c>
      <c r="I694" s="433">
        <v>108290</v>
      </c>
      <c r="J694" s="433">
        <v>108290</v>
      </c>
      <c r="K694" s="433">
        <v>103235.31</v>
      </c>
      <c r="L694" s="385">
        <v>1</v>
      </c>
    </row>
    <row r="695" spans="1:12" s="289" customFormat="1" ht="15.6" x14ac:dyDescent="0.25">
      <c r="A695" s="384" t="s">
        <v>225</v>
      </c>
      <c r="B695" s="430" t="s">
        <v>189</v>
      </c>
      <c r="C695" s="431">
        <v>95.353800000000007</v>
      </c>
      <c r="D695" s="431">
        <v>9</v>
      </c>
      <c r="E695" s="432" t="s">
        <v>751</v>
      </c>
      <c r="F695" s="431">
        <v>11.5</v>
      </c>
      <c r="G695" s="431">
        <v>12.0055112893066</v>
      </c>
      <c r="H695" s="432" t="s">
        <v>197</v>
      </c>
      <c r="I695" s="433">
        <v>233240</v>
      </c>
      <c r="J695" s="433">
        <v>233240</v>
      </c>
      <c r="K695" s="433">
        <v>222403.26</v>
      </c>
      <c r="L695" s="385">
        <v>2</v>
      </c>
    </row>
    <row r="696" spans="1:12" s="383" customFormat="1" ht="15" x14ac:dyDescent="0.25">
      <c r="A696" s="384" t="s">
        <v>225</v>
      </c>
      <c r="B696" s="430" t="s">
        <v>189</v>
      </c>
      <c r="C696" s="431">
        <v>95.730800000000002</v>
      </c>
      <c r="D696" s="431">
        <v>9</v>
      </c>
      <c r="E696" s="432" t="s">
        <v>397</v>
      </c>
      <c r="F696" s="431">
        <v>11.5</v>
      </c>
      <c r="G696" s="431">
        <v>12.0055112893066</v>
      </c>
      <c r="H696" s="432" t="s">
        <v>197</v>
      </c>
      <c r="I696" s="433">
        <v>49980</v>
      </c>
      <c r="J696" s="433">
        <v>49980</v>
      </c>
      <c r="K696" s="433">
        <v>47846.23</v>
      </c>
      <c r="L696" s="385">
        <v>2</v>
      </c>
    </row>
    <row r="697" spans="1:12" s="383" customFormat="1" ht="15" x14ac:dyDescent="0.25">
      <c r="A697" s="384" t="s">
        <v>225</v>
      </c>
      <c r="B697" s="430" t="s">
        <v>189</v>
      </c>
      <c r="C697" s="431">
        <v>95.752300000000005</v>
      </c>
      <c r="D697" s="431">
        <v>9</v>
      </c>
      <c r="E697" s="432" t="s">
        <v>752</v>
      </c>
      <c r="F697" s="431">
        <v>11.5</v>
      </c>
      <c r="G697" s="431">
        <v>12.0055112893066</v>
      </c>
      <c r="H697" s="432" t="s">
        <v>197</v>
      </c>
      <c r="I697" s="433">
        <v>83300</v>
      </c>
      <c r="J697" s="433">
        <v>83300</v>
      </c>
      <c r="K697" s="433">
        <v>79761.64</v>
      </c>
      <c r="L697" s="385">
        <v>4</v>
      </c>
    </row>
    <row r="698" spans="1:12" s="383" customFormat="1" ht="15" x14ac:dyDescent="0.25">
      <c r="A698" s="384" t="s">
        <v>225</v>
      </c>
      <c r="B698" s="430" t="s">
        <v>189</v>
      </c>
      <c r="C698" s="431">
        <v>95.812299999999993</v>
      </c>
      <c r="D698" s="431">
        <v>9</v>
      </c>
      <c r="E698" s="432" t="s">
        <v>753</v>
      </c>
      <c r="F698" s="431">
        <v>11.5</v>
      </c>
      <c r="G698" s="431">
        <v>12.0055112893066</v>
      </c>
      <c r="H698" s="432" t="s">
        <v>197</v>
      </c>
      <c r="I698" s="433">
        <v>41650</v>
      </c>
      <c r="J698" s="433">
        <v>41650</v>
      </c>
      <c r="K698" s="433">
        <v>39905.81</v>
      </c>
      <c r="L698" s="385">
        <v>1</v>
      </c>
    </row>
    <row r="699" spans="1:12" s="383" customFormat="1" ht="15" x14ac:dyDescent="0.25">
      <c r="A699" s="384" t="s">
        <v>225</v>
      </c>
      <c r="B699" s="430" t="s">
        <v>189</v>
      </c>
      <c r="C699" s="431">
        <v>95.823300000000003</v>
      </c>
      <c r="D699" s="431">
        <v>9</v>
      </c>
      <c r="E699" s="432" t="s">
        <v>754</v>
      </c>
      <c r="F699" s="431">
        <v>11.5</v>
      </c>
      <c r="G699" s="431">
        <v>12.0055112893066</v>
      </c>
      <c r="H699" s="432" t="s">
        <v>197</v>
      </c>
      <c r="I699" s="433">
        <v>108290</v>
      </c>
      <c r="J699" s="433">
        <v>108290</v>
      </c>
      <c r="K699" s="433">
        <v>103767.05</v>
      </c>
      <c r="L699" s="385">
        <v>1</v>
      </c>
    </row>
    <row r="700" spans="1:12" s="383" customFormat="1" ht="15" x14ac:dyDescent="0.25">
      <c r="A700" s="384" t="s">
        <v>225</v>
      </c>
      <c r="B700" s="430" t="s">
        <v>189</v>
      </c>
      <c r="C700" s="431">
        <v>95.845500000000001</v>
      </c>
      <c r="D700" s="431">
        <v>9</v>
      </c>
      <c r="E700" s="432" t="s">
        <v>415</v>
      </c>
      <c r="F700" s="431">
        <v>11.5</v>
      </c>
      <c r="G700" s="431">
        <v>12.0055112893066</v>
      </c>
      <c r="H700" s="432" t="s">
        <v>197</v>
      </c>
      <c r="I700" s="433">
        <v>233240</v>
      </c>
      <c r="J700" s="433">
        <v>233240</v>
      </c>
      <c r="K700" s="433">
        <v>223549.98</v>
      </c>
      <c r="L700" s="385">
        <v>2</v>
      </c>
    </row>
    <row r="701" spans="1:12" s="383" customFormat="1" ht="15" x14ac:dyDescent="0.25">
      <c r="A701" s="384" t="s">
        <v>225</v>
      </c>
      <c r="B701" s="430" t="s">
        <v>189</v>
      </c>
      <c r="C701" s="431">
        <v>96.233199999999997</v>
      </c>
      <c r="D701" s="431">
        <v>9</v>
      </c>
      <c r="E701" s="432" t="s">
        <v>755</v>
      </c>
      <c r="F701" s="431">
        <v>11.5</v>
      </c>
      <c r="G701" s="431">
        <v>12.0055112893066</v>
      </c>
      <c r="H701" s="432" t="s">
        <v>197</v>
      </c>
      <c r="I701" s="433">
        <v>49980</v>
      </c>
      <c r="J701" s="433">
        <v>49980</v>
      </c>
      <c r="K701" s="433">
        <v>48097.36</v>
      </c>
      <c r="L701" s="385">
        <v>2</v>
      </c>
    </row>
    <row r="702" spans="1:12" s="383" customFormat="1" ht="15" x14ac:dyDescent="0.25">
      <c r="A702" s="384" t="s">
        <v>225</v>
      </c>
      <c r="B702" s="430" t="s">
        <v>189</v>
      </c>
      <c r="C702" s="431">
        <v>96.255399999999995</v>
      </c>
      <c r="D702" s="431">
        <v>9</v>
      </c>
      <c r="E702" s="432" t="s">
        <v>756</v>
      </c>
      <c r="F702" s="431">
        <v>11.5</v>
      </c>
      <c r="G702" s="431">
        <v>12.0055112893066</v>
      </c>
      <c r="H702" s="432" t="s">
        <v>197</v>
      </c>
      <c r="I702" s="433">
        <v>83300</v>
      </c>
      <c r="J702" s="433">
        <v>83300</v>
      </c>
      <c r="K702" s="433">
        <v>80180.72</v>
      </c>
      <c r="L702" s="385">
        <v>4</v>
      </c>
    </row>
    <row r="703" spans="1:12" s="383" customFormat="1" ht="15" x14ac:dyDescent="0.25">
      <c r="A703" s="384" t="s">
        <v>225</v>
      </c>
      <c r="B703" s="430" t="s">
        <v>189</v>
      </c>
      <c r="C703" s="431">
        <v>96.317099999999996</v>
      </c>
      <c r="D703" s="431">
        <v>9</v>
      </c>
      <c r="E703" s="432" t="s">
        <v>757</v>
      </c>
      <c r="F703" s="431">
        <v>11.5</v>
      </c>
      <c r="G703" s="431">
        <v>12.0055112893066</v>
      </c>
      <c r="H703" s="432" t="s">
        <v>197</v>
      </c>
      <c r="I703" s="433">
        <v>41650</v>
      </c>
      <c r="J703" s="433">
        <v>41650</v>
      </c>
      <c r="K703" s="433">
        <v>40116.07</v>
      </c>
      <c r="L703" s="385">
        <v>1</v>
      </c>
    </row>
    <row r="704" spans="1:12" s="383" customFormat="1" ht="15" x14ac:dyDescent="0.25">
      <c r="A704" s="384" t="s">
        <v>225</v>
      </c>
      <c r="B704" s="430" t="s">
        <v>189</v>
      </c>
      <c r="C704" s="431">
        <v>96.328400000000002</v>
      </c>
      <c r="D704" s="431">
        <v>9</v>
      </c>
      <c r="E704" s="432" t="s">
        <v>758</v>
      </c>
      <c r="F704" s="431">
        <v>11.5</v>
      </c>
      <c r="G704" s="431">
        <v>12.0055112893066</v>
      </c>
      <c r="H704" s="432" t="s">
        <v>197</v>
      </c>
      <c r="I704" s="433">
        <v>108290</v>
      </c>
      <c r="J704" s="433">
        <v>108290</v>
      </c>
      <c r="K704" s="433">
        <v>104314.07</v>
      </c>
      <c r="L704" s="385">
        <v>1</v>
      </c>
    </row>
    <row r="705" spans="1:12" s="383" customFormat="1" ht="15" x14ac:dyDescent="0.25">
      <c r="A705" s="384" t="s">
        <v>225</v>
      </c>
      <c r="B705" s="430" t="s">
        <v>189</v>
      </c>
      <c r="C705" s="431">
        <v>96.351299999999995</v>
      </c>
      <c r="D705" s="431">
        <v>9</v>
      </c>
      <c r="E705" s="432" t="s">
        <v>759</v>
      </c>
      <c r="F705" s="431">
        <v>11.5</v>
      </c>
      <c r="G705" s="431">
        <v>12.0055112893066</v>
      </c>
      <c r="H705" s="432" t="s">
        <v>197</v>
      </c>
      <c r="I705" s="433">
        <v>233240</v>
      </c>
      <c r="J705" s="433">
        <v>233240</v>
      </c>
      <c r="K705" s="433">
        <v>224729.68</v>
      </c>
      <c r="L705" s="385">
        <v>2</v>
      </c>
    </row>
    <row r="706" spans="1:12" s="383" customFormat="1" ht="15" x14ac:dyDescent="0.25">
      <c r="A706" s="384" t="s">
        <v>225</v>
      </c>
      <c r="B706" s="430" t="s">
        <v>189</v>
      </c>
      <c r="C706" s="431">
        <v>96.750100000000003</v>
      </c>
      <c r="D706" s="431">
        <v>9</v>
      </c>
      <c r="E706" s="432" t="s">
        <v>760</v>
      </c>
      <c r="F706" s="431">
        <v>11.5</v>
      </c>
      <c r="G706" s="431">
        <v>12.0055112893066</v>
      </c>
      <c r="H706" s="432" t="s">
        <v>197</v>
      </c>
      <c r="I706" s="433">
        <v>49980</v>
      </c>
      <c r="J706" s="433">
        <v>49980</v>
      </c>
      <c r="K706" s="433">
        <v>48355.71</v>
      </c>
      <c r="L706" s="385">
        <v>2</v>
      </c>
    </row>
    <row r="707" spans="1:12" s="383" customFormat="1" ht="15" x14ac:dyDescent="0.25">
      <c r="A707" s="384" t="s">
        <v>225</v>
      </c>
      <c r="B707" s="430" t="s">
        <v>189</v>
      </c>
      <c r="C707" s="431">
        <v>96.772900000000007</v>
      </c>
      <c r="D707" s="431">
        <v>9</v>
      </c>
      <c r="E707" s="432" t="s">
        <v>761</v>
      </c>
      <c r="F707" s="431">
        <v>11.5</v>
      </c>
      <c r="G707" s="431">
        <v>12.0055112893066</v>
      </c>
      <c r="H707" s="432" t="s">
        <v>197</v>
      </c>
      <c r="I707" s="433">
        <v>83300</v>
      </c>
      <c r="J707" s="433">
        <v>83300</v>
      </c>
      <c r="K707" s="433">
        <v>80611.839999999997</v>
      </c>
      <c r="L707" s="385">
        <v>4</v>
      </c>
    </row>
    <row r="708" spans="1:12" s="383" customFormat="1" ht="15" x14ac:dyDescent="0.25">
      <c r="A708" s="384" t="s">
        <v>225</v>
      </c>
      <c r="B708" s="430" t="s">
        <v>189</v>
      </c>
      <c r="C708" s="431">
        <v>96.836399999999998</v>
      </c>
      <c r="D708" s="431">
        <v>9</v>
      </c>
      <c r="E708" s="432" t="s">
        <v>762</v>
      </c>
      <c r="F708" s="431">
        <v>11.5</v>
      </c>
      <c r="G708" s="431">
        <v>12.0055112893066</v>
      </c>
      <c r="H708" s="432" t="s">
        <v>197</v>
      </c>
      <c r="I708" s="433">
        <v>41650</v>
      </c>
      <c r="J708" s="433">
        <v>41650</v>
      </c>
      <c r="K708" s="433">
        <v>40332.379999999997</v>
      </c>
      <c r="L708" s="385">
        <v>1</v>
      </c>
    </row>
    <row r="709" spans="1:12" s="383" customFormat="1" ht="15" x14ac:dyDescent="0.25">
      <c r="A709" s="384" t="s">
        <v>225</v>
      </c>
      <c r="B709" s="430" t="s">
        <v>189</v>
      </c>
      <c r="C709" s="431">
        <v>96.848100000000002</v>
      </c>
      <c r="D709" s="431">
        <v>9</v>
      </c>
      <c r="E709" s="432" t="s">
        <v>763</v>
      </c>
      <c r="F709" s="431">
        <v>11.5</v>
      </c>
      <c r="G709" s="431">
        <v>12.0055112893066</v>
      </c>
      <c r="H709" s="432" t="s">
        <v>197</v>
      </c>
      <c r="I709" s="433">
        <v>108290</v>
      </c>
      <c r="J709" s="433">
        <v>108290</v>
      </c>
      <c r="K709" s="433">
        <v>104876.83</v>
      </c>
      <c r="L709" s="385">
        <v>1</v>
      </c>
    </row>
    <row r="710" spans="1:12" s="383" customFormat="1" ht="15" x14ac:dyDescent="0.25">
      <c r="A710" s="384" t="s">
        <v>225</v>
      </c>
      <c r="B710" s="430" t="s">
        <v>189</v>
      </c>
      <c r="C710" s="431">
        <v>96.871600000000001</v>
      </c>
      <c r="D710" s="431">
        <v>9</v>
      </c>
      <c r="E710" s="432" t="s">
        <v>764</v>
      </c>
      <c r="F710" s="431">
        <v>11.5</v>
      </c>
      <c r="G710" s="431">
        <v>12.0055112893066</v>
      </c>
      <c r="H710" s="432" t="s">
        <v>197</v>
      </c>
      <c r="I710" s="433">
        <v>233240</v>
      </c>
      <c r="J710" s="433">
        <v>233240</v>
      </c>
      <c r="K710" s="433">
        <v>225943.29</v>
      </c>
      <c r="L710" s="385">
        <v>2</v>
      </c>
    </row>
    <row r="711" spans="1:12" s="383" customFormat="1" ht="15" x14ac:dyDescent="0.25">
      <c r="A711" s="384" t="s">
        <v>225</v>
      </c>
      <c r="B711" s="430" t="s">
        <v>189</v>
      </c>
      <c r="C711" s="431">
        <v>97.281899999999993</v>
      </c>
      <c r="D711" s="431">
        <v>9</v>
      </c>
      <c r="E711" s="432" t="s">
        <v>765</v>
      </c>
      <c r="F711" s="431">
        <v>11.5</v>
      </c>
      <c r="G711" s="431">
        <v>12.0055112893066</v>
      </c>
      <c r="H711" s="432" t="s">
        <v>197</v>
      </c>
      <c r="I711" s="433">
        <v>49980</v>
      </c>
      <c r="J711" s="433">
        <v>49980</v>
      </c>
      <c r="K711" s="433">
        <v>48621.48</v>
      </c>
      <c r="L711" s="385">
        <v>2</v>
      </c>
    </row>
    <row r="712" spans="1:12" s="383" customFormat="1" ht="15" x14ac:dyDescent="0.25">
      <c r="A712" s="384" t="s">
        <v>225</v>
      </c>
      <c r="B712" s="430" t="s">
        <v>189</v>
      </c>
      <c r="C712" s="431">
        <v>97.305300000000003</v>
      </c>
      <c r="D712" s="431">
        <v>9</v>
      </c>
      <c r="E712" s="432" t="s">
        <v>766</v>
      </c>
      <c r="F712" s="431">
        <v>11.5</v>
      </c>
      <c r="G712" s="431">
        <v>12.0055112893066</v>
      </c>
      <c r="H712" s="432" t="s">
        <v>197</v>
      </c>
      <c r="I712" s="433">
        <v>83300</v>
      </c>
      <c r="J712" s="433">
        <v>83300</v>
      </c>
      <c r="K712" s="433">
        <v>81055.360000000001</v>
      </c>
      <c r="L712" s="385">
        <v>4</v>
      </c>
    </row>
    <row r="713" spans="1:12" s="383" customFormat="1" ht="15" x14ac:dyDescent="0.25">
      <c r="A713" s="384" t="s">
        <v>225</v>
      </c>
      <c r="B713" s="430" t="s">
        <v>189</v>
      </c>
      <c r="C713" s="431">
        <v>97.370699999999999</v>
      </c>
      <c r="D713" s="431">
        <v>9</v>
      </c>
      <c r="E713" s="432" t="s">
        <v>767</v>
      </c>
      <c r="F713" s="431">
        <v>11.5</v>
      </c>
      <c r="G713" s="431">
        <v>12.0055112893066</v>
      </c>
      <c r="H713" s="432" t="s">
        <v>197</v>
      </c>
      <c r="I713" s="433">
        <v>41650</v>
      </c>
      <c r="J713" s="433">
        <v>41650</v>
      </c>
      <c r="K713" s="433">
        <v>40554.9</v>
      </c>
      <c r="L713" s="385">
        <v>1</v>
      </c>
    </row>
    <row r="714" spans="1:12" s="383" customFormat="1" ht="15" x14ac:dyDescent="0.25">
      <c r="A714" s="384" t="s">
        <v>225</v>
      </c>
      <c r="B714" s="430" t="s">
        <v>189</v>
      </c>
      <c r="C714" s="431">
        <v>97.3827</v>
      </c>
      <c r="D714" s="431">
        <v>9</v>
      </c>
      <c r="E714" s="432" t="s">
        <v>768</v>
      </c>
      <c r="F714" s="431">
        <v>11.5</v>
      </c>
      <c r="G714" s="431">
        <v>12.0055112893066</v>
      </c>
      <c r="H714" s="432" t="s">
        <v>197</v>
      </c>
      <c r="I714" s="433">
        <v>108290</v>
      </c>
      <c r="J714" s="433">
        <v>108290</v>
      </c>
      <c r="K714" s="433">
        <v>105455.76</v>
      </c>
      <c r="L714" s="385">
        <v>1</v>
      </c>
    </row>
    <row r="715" spans="1:12" s="383" customFormat="1" ht="15" x14ac:dyDescent="0.25">
      <c r="A715" s="384" t="s">
        <v>225</v>
      </c>
      <c r="B715" s="430" t="s">
        <v>189</v>
      </c>
      <c r="C715" s="431">
        <v>97.406899999999993</v>
      </c>
      <c r="D715" s="431">
        <v>9</v>
      </c>
      <c r="E715" s="432" t="s">
        <v>769</v>
      </c>
      <c r="F715" s="431">
        <v>11.5</v>
      </c>
      <c r="G715" s="431">
        <v>12.0055112893066</v>
      </c>
      <c r="H715" s="432" t="s">
        <v>197</v>
      </c>
      <c r="I715" s="433">
        <v>233240</v>
      </c>
      <c r="J715" s="433">
        <v>233240</v>
      </c>
      <c r="K715" s="433">
        <v>227191.79</v>
      </c>
      <c r="L715" s="385">
        <v>2</v>
      </c>
    </row>
    <row r="716" spans="1:12" s="383" customFormat="1" ht="15" x14ac:dyDescent="0.25">
      <c r="A716" s="384" t="s">
        <v>225</v>
      </c>
      <c r="B716" s="430" t="s">
        <v>189</v>
      </c>
      <c r="C716" s="431">
        <v>97.491100000000003</v>
      </c>
      <c r="D716" s="431">
        <v>9</v>
      </c>
      <c r="E716" s="432" t="s">
        <v>770</v>
      </c>
      <c r="F716" s="431">
        <v>11</v>
      </c>
      <c r="G716" s="431">
        <v>11.4621259414062</v>
      </c>
      <c r="H716" s="432" t="s">
        <v>197</v>
      </c>
      <c r="I716" s="433">
        <v>10100</v>
      </c>
      <c r="J716" s="433">
        <v>10100</v>
      </c>
      <c r="K716" s="433">
        <v>9846.61</v>
      </c>
      <c r="L716" s="385">
        <v>1</v>
      </c>
    </row>
    <row r="717" spans="1:12" s="383" customFormat="1" ht="15" x14ac:dyDescent="0.25">
      <c r="A717" s="384" t="s">
        <v>225</v>
      </c>
      <c r="B717" s="430" t="s">
        <v>189</v>
      </c>
      <c r="C717" s="431">
        <v>97.828900000000004</v>
      </c>
      <c r="D717" s="431">
        <v>9</v>
      </c>
      <c r="E717" s="432" t="s">
        <v>771</v>
      </c>
      <c r="F717" s="431">
        <v>11.5</v>
      </c>
      <c r="G717" s="431">
        <v>12.0055112893066</v>
      </c>
      <c r="H717" s="432" t="s">
        <v>197</v>
      </c>
      <c r="I717" s="433">
        <v>49980</v>
      </c>
      <c r="J717" s="433">
        <v>49980</v>
      </c>
      <c r="K717" s="433">
        <v>48894.89</v>
      </c>
      <c r="L717" s="385">
        <v>2</v>
      </c>
    </row>
    <row r="718" spans="1:12" s="383" customFormat="1" ht="15" x14ac:dyDescent="0.25">
      <c r="A718" s="384" t="s">
        <v>225</v>
      </c>
      <c r="B718" s="430" t="s">
        <v>189</v>
      </c>
      <c r="C718" s="431">
        <v>97.853099999999998</v>
      </c>
      <c r="D718" s="431">
        <v>9</v>
      </c>
      <c r="E718" s="432" t="s">
        <v>456</v>
      </c>
      <c r="F718" s="431">
        <v>11.5</v>
      </c>
      <c r="G718" s="431">
        <v>12.0055112893066</v>
      </c>
      <c r="H718" s="432" t="s">
        <v>197</v>
      </c>
      <c r="I718" s="433">
        <v>83300</v>
      </c>
      <c r="J718" s="433">
        <v>83300</v>
      </c>
      <c r="K718" s="433">
        <v>81511.600000000006</v>
      </c>
      <c r="L718" s="385">
        <v>4</v>
      </c>
    </row>
    <row r="719" spans="1:12" s="289" customFormat="1" ht="15.6" x14ac:dyDescent="0.25">
      <c r="A719" s="384" t="s">
        <v>225</v>
      </c>
      <c r="B719" s="430" t="s">
        <v>189</v>
      </c>
      <c r="C719" s="431">
        <v>97.920400000000001</v>
      </c>
      <c r="D719" s="431">
        <v>9</v>
      </c>
      <c r="E719" s="432" t="s">
        <v>464</v>
      </c>
      <c r="F719" s="431">
        <v>11.5</v>
      </c>
      <c r="G719" s="431">
        <v>12.0055112893066</v>
      </c>
      <c r="H719" s="432" t="s">
        <v>197</v>
      </c>
      <c r="I719" s="433">
        <v>41650</v>
      </c>
      <c r="J719" s="433">
        <v>41650</v>
      </c>
      <c r="K719" s="433">
        <v>40783.83</v>
      </c>
      <c r="L719" s="385">
        <v>1</v>
      </c>
    </row>
    <row r="720" spans="1:12" s="289" customFormat="1" ht="15.6" x14ac:dyDescent="0.25">
      <c r="A720" s="384" t="s">
        <v>225</v>
      </c>
      <c r="B720" s="430" t="s">
        <v>189</v>
      </c>
      <c r="C720" s="431">
        <v>97.932699999999997</v>
      </c>
      <c r="D720" s="431">
        <v>9</v>
      </c>
      <c r="E720" s="432" t="s">
        <v>343</v>
      </c>
      <c r="F720" s="431">
        <v>11.5</v>
      </c>
      <c r="G720" s="431">
        <v>12.0055112893066</v>
      </c>
      <c r="H720" s="432" t="s">
        <v>197</v>
      </c>
      <c r="I720" s="433">
        <v>108290</v>
      </c>
      <c r="J720" s="433">
        <v>108290</v>
      </c>
      <c r="K720" s="433">
        <v>106051.34</v>
      </c>
      <c r="L720" s="385">
        <v>1</v>
      </c>
    </row>
    <row r="721" spans="1:12" s="383" customFormat="1" ht="15" x14ac:dyDescent="0.25">
      <c r="A721" s="384" t="s">
        <v>225</v>
      </c>
      <c r="B721" s="430" t="s">
        <v>189</v>
      </c>
      <c r="C721" s="431">
        <v>97.957499999999996</v>
      </c>
      <c r="D721" s="431">
        <v>9</v>
      </c>
      <c r="E721" s="432" t="s">
        <v>457</v>
      </c>
      <c r="F721" s="431">
        <v>11.5</v>
      </c>
      <c r="G721" s="431">
        <v>12.0055112893066</v>
      </c>
      <c r="H721" s="432" t="s">
        <v>197</v>
      </c>
      <c r="I721" s="433">
        <v>233240</v>
      </c>
      <c r="J721" s="433">
        <v>233240</v>
      </c>
      <c r="K721" s="433">
        <v>228476.19</v>
      </c>
      <c r="L721" s="385">
        <v>2</v>
      </c>
    </row>
    <row r="722" spans="1:12" s="383" customFormat="1" ht="15" x14ac:dyDescent="0.25">
      <c r="A722" s="384" t="s">
        <v>225</v>
      </c>
      <c r="B722" s="430" t="s">
        <v>189</v>
      </c>
      <c r="C722" s="431">
        <v>98.152699999999996</v>
      </c>
      <c r="D722" s="431">
        <v>9</v>
      </c>
      <c r="E722" s="432" t="s">
        <v>772</v>
      </c>
      <c r="F722" s="431">
        <v>10.75</v>
      </c>
      <c r="G722" s="431">
        <v>11.191175897232</v>
      </c>
      <c r="H722" s="432" t="s">
        <v>197</v>
      </c>
      <c r="I722" s="433">
        <v>404005</v>
      </c>
      <c r="J722" s="433">
        <v>404005</v>
      </c>
      <c r="K722" s="433">
        <v>396541.96</v>
      </c>
      <c r="L722" s="385">
        <v>4</v>
      </c>
    </row>
    <row r="723" spans="1:12" s="289" customFormat="1" ht="15.6" x14ac:dyDescent="0.25">
      <c r="A723" s="384" t="s">
        <v>225</v>
      </c>
      <c r="B723" s="430" t="s">
        <v>189</v>
      </c>
      <c r="C723" s="431">
        <v>98.174000000000007</v>
      </c>
      <c r="D723" s="431">
        <v>9</v>
      </c>
      <c r="E723" s="432" t="s">
        <v>769</v>
      </c>
      <c r="F723" s="431">
        <v>10.75</v>
      </c>
      <c r="G723" s="431">
        <v>11.191175897232</v>
      </c>
      <c r="H723" s="432" t="s">
        <v>197</v>
      </c>
      <c r="I723" s="433">
        <v>101000</v>
      </c>
      <c r="J723" s="433">
        <v>101000</v>
      </c>
      <c r="K723" s="433">
        <v>99155.78</v>
      </c>
      <c r="L723" s="385">
        <v>1</v>
      </c>
    </row>
    <row r="724" spans="1:12" s="289" customFormat="1" ht="15.6" x14ac:dyDescent="0.25">
      <c r="A724" s="384" t="s">
        <v>225</v>
      </c>
      <c r="B724" s="430" t="s">
        <v>189</v>
      </c>
      <c r="C724" s="431">
        <v>98.3917</v>
      </c>
      <c r="D724" s="431">
        <v>9</v>
      </c>
      <c r="E724" s="432" t="s">
        <v>773</v>
      </c>
      <c r="F724" s="431">
        <v>11.5</v>
      </c>
      <c r="G724" s="431">
        <v>12.0055112893066</v>
      </c>
      <c r="H724" s="432" t="s">
        <v>197</v>
      </c>
      <c r="I724" s="433">
        <v>49980</v>
      </c>
      <c r="J724" s="433">
        <v>49980</v>
      </c>
      <c r="K724" s="433">
        <v>49176.17</v>
      </c>
      <c r="L724" s="385">
        <v>2</v>
      </c>
    </row>
    <row r="725" spans="1:12" s="383" customFormat="1" ht="15" x14ac:dyDescent="0.25">
      <c r="A725" s="384" t="s">
        <v>225</v>
      </c>
      <c r="B725" s="430" t="s">
        <v>189</v>
      </c>
      <c r="C725" s="431">
        <v>98.416600000000003</v>
      </c>
      <c r="D725" s="431">
        <v>9</v>
      </c>
      <c r="E725" s="432" t="s">
        <v>774</v>
      </c>
      <c r="F725" s="431">
        <v>11.5</v>
      </c>
      <c r="G725" s="431">
        <v>12.0055112893066</v>
      </c>
      <c r="H725" s="432" t="s">
        <v>197</v>
      </c>
      <c r="I725" s="433">
        <v>83300</v>
      </c>
      <c r="J725" s="433">
        <v>83300</v>
      </c>
      <c r="K725" s="433">
        <v>81981</v>
      </c>
      <c r="L725" s="385">
        <v>4</v>
      </c>
    </row>
    <row r="726" spans="1:12" s="383" customFormat="1" ht="15" x14ac:dyDescent="0.25">
      <c r="A726" s="384" t="s">
        <v>225</v>
      </c>
      <c r="B726" s="430" t="s">
        <v>189</v>
      </c>
      <c r="C726" s="431">
        <v>98.485799999999998</v>
      </c>
      <c r="D726" s="431">
        <v>9</v>
      </c>
      <c r="E726" s="432" t="s">
        <v>345</v>
      </c>
      <c r="F726" s="431">
        <v>11.5</v>
      </c>
      <c r="G726" s="431">
        <v>12.0055112893066</v>
      </c>
      <c r="H726" s="432" t="s">
        <v>197</v>
      </c>
      <c r="I726" s="433">
        <v>41650</v>
      </c>
      <c r="J726" s="433">
        <v>41650</v>
      </c>
      <c r="K726" s="433">
        <v>41019.33</v>
      </c>
      <c r="L726" s="385">
        <v>1</v>
      </c>
    </row>
    <row r="727" spans="1:12" s="383" customFormat="1" ht="15" x14ac:dyDescent="0.25">
      <c r="A727" s="384" t="s">
        <v>225</v>
      </c>
      <c r="B727" s="430" t="s">
        <v>189</v>
      </c>
      <c r="C727" s="431">
        <v>98.498500000000007</v>
      </c>
      <c r="D727" s="431">
        <v>9</v>
      </c>
      <c r="E727" s="432" t="s">
        <v>775</v>
      </c>
      <c r="F727" s="431">
        <v>11.5</v>
      </c>
      <c r="G727" s="431">
        <v>12.0055112893066</v>
      </c>
      <c r="H727" s="432" t="s">
        <v>197</v>
      </c>
      <c r="I727" s="433">
        <v>108290</v>
      </c>
      <c r="J727" s="433">
        <v>108290</v>
      </c>
      <c r="K727" s="433">
        <v>106664.03</v>
      </c>
      <c r="L727" s="385">
        <v>1</v>
      </c>
    </row>
    <row r="728" spans="1:12" s="383" customFormat="1" ht="15" x14ac:dyDescent="0.25">
      <c r="A728" s="384" t="s">
        <v>225</v>
      </c>
      <c r="B728" s="430" t="s">
        <v>189</v>
      </c>
      <c r="C728" s="431">
        <v>98.524100000000004</v>
      </c>
      <c r="D728" s="431">
        <v>9</v>
      </c>
      <c r="E728" s="432" t="s">
        <v>401</v>
      </c>
      <c r="F728" s="431">
        <v>11.5</v>
      </c>
      <c r="G728" s="431">
        <v>12.0055112893066</v>
      </c>
      <c r="H728" s="432" t="s">
        <v>197</v>
      </c>
      <c r="I728" s="433">
        <v>233240</v>
      </c>
      <c r="J728" s="433">
        <v>233240</v>
      </c>
      <c r="K728" s="433">
        <v>229797.51</v>
      </c>
      <c r="L728" s="385">
        <v>2</v>
      </c>
    </row>
    <row r="729" spans="1:12" s="383" customFormat="1" ht="15" x14ac:dyDescent="0.25">
      <c r="A729" s="384" t="s">
        <v>225</v>
      </c>
      <c r="B729" s="430" t="s">
        <v>189</v>
      </c>
      <c r="C729" s="431">
        <v>98.746700000000004</v>
      </c>
      <c r="D729" s="431">
        <v>9</v>
      </c>
      <c r="E729" s="432" t="s">
        <v>351</v>
      </c>
      <c r="F729" s="431">
        <v>10.5</v>
      </c>
      <c r="G729" s="431">
        <v>10.920720136962901</v>
      </c>
      <c r="H729" s="432" t="s">
        <v>197</v>
      </c>
      <c r="I729" s="433">
        <v>404005</v>
      </c>
      <c r="J729" s="433">
        <v>404005</v>
      </c>
      <c r="K729" s="433">
        <v>398941.44</v>
      </c>
      <c r="L729" s="385">
        <v>4</v>
      </c>
    </row>
    <row r="730" spans="1:12" s="383" customFormat="1" ht="15" x14ac:dyDescent="0.25">
      <c r="A730" s="384" t="s">
        <v>225</v>
      </c>
      <c r="B730" s="430" t="s">
        <v>189</v>
      </c>
      <c r="C730" s="431">
        <v>98.956199999999995</v>
      </c>
      <c r="D730" s="431">
        <v>9</v>
      </c>
      <c r="E730" s="432" t="s">
        <v>343</v>
      </c>
      <c r="F730" s="431">
        <v>10.25</v>
      </c>
      <c r="G730" s="431">
        <v>10.650758059097299</v>
      </c>
      <c r="H730" s="432" t="s">
        <v>197</v>
      </c>
      <c r="I730" s="433">
        <v>19992</v>
      </c>
      <c r="J730" s="433">
        <v>19992</v>
      </c>
      <c r="K730" s="433">
        <v>19783.330000000002</v>
      </c>
      <c r="L730" s="385">
        <v>1</v>
      </c>
    </row>
    <row r="731" spans="1:12" s="383" customFormat="1" ht="15" x14ac:dyDescent="0.25">
      <c r="A731" s="384" t="s">
        <v>225</v>
      </c>
      <c r="B731" s="430" t="s">
        <v>189</v>
      </c>
      <c r="C731" s="431">
        <v>98.970600000000005</v>
      </c>
      <c r="D731" s="431">
        <v>9</v>
      </c>
      <c r="E731" s="432" t="s">
        <v>776</v>
      </c>
      <c r="F731" s="431">
        <v>11.5</v>
      </c>
      <c r="G731" s="431">
        <v>12.0055112893066</v>
      </c>
      <c r="H731" s="432" t="s">
        <v>197</v>
      </c>
      <c r="I731" s="433">
        <v>49980</v>
      </c>
      <c r="J731" s="433">
        <v>49980</v>
      </c>
      <c r="K731" s="433">
        <v>49465.53</v>
      </c>
      <c r="L731" s="385">
        <v>2</v>
      </c>
    </row>
    <row r="732" spans="1:12" s="383" customFormat="1" ht="15" x14ac:dyDescent="0.25">
      <c r="A732" s="384" t="s">
        <v>225</v>
      </c>
      <c r="B732" s="430" t="s">
        <v>189</v>
      </c>
      <c r="C732" s="431">
        <v>98.996200000000002</v>
      </c>
      <c r="D732" s="431">
        <v>9</v>
      </c>
      <c r="E732" s="432" t="s">
        <v>290</v>
      </c>
      <c r="F732" s="431">
        <v>11.5</v>
      </c>
      <c r="G732" s="431">
        <v>12.0055112893066</v>
      </c>
      <c r="H732" s="432" t="s">
        <v>197</v>
      </c>
      <c r="I732" s="433">
        <v>83300</v>
      </c>
      <c r="J732" s="433">
        <v>83300</v>
      </c>
      <c r="K732" s="433">
        <v>82463.88</v>
      </c>
      <c r="L732" s="385">
        <v>4</v>
      </c>
    </row>
    <row r="733" spans="1:12" s="383" customFormat="1" ht="15" x14ac:dyDescent="0.25">
      <c r="A733" s="384" t="s">
        <v>225</v>
      </c>
      <c r="B733" s="430" t="s">
        <v>189</v>
      </c>
      <c r="C733" s="431">
        <v>99.067499999999995</v>
      </c>
      <c r="D733" s="431">
        <v>9</v>
      </c>
      <c r="E733" s="432" t="s">
        <v>777</v>
      </c>
      <c r="F733" s="431">
        <v>11.5</v>
      </c>
      <c r="G733" s="431">
        <v>12.0055112893066</v>
      </c>
      <c r="H733" s="432" t="s">
        <v>197</v>
      </c>
      <c r="I733" s="433">
        <v>41650</v>
      </c>
      <c r="J733" s="433">
        <v>41650</v>
      </c>
      <c r="K733" s="433">
        <v>41261.61</v>
      </c>
      <c r="L733" s="385">
        <v>1</v>
      </c>
    </row>
    <row r="734" spans="1:12" s="383" customFormat="1" ht="15" x14ac:dyDescent="0.25">
      <c r="A734" s="384" t="s">
        <v>225</v>
      </c>
      <c r="B734" s="430" t="s">
        <v>189</v>
      </c>
      <c r="C734" s="431">
        <v>99.080600000000004</v>
      </c>
      <c r="D734" s="431">
        <v>9</v>
      </c>
      <c r="E734" s="432" t="s">
        <v>778</v>
      </c>
      <c r="F734" s="431">
        <v>11.5</v>
      </c>
      <c r="G734" s="431">
        <v>12.0055112893066</v>
      </c>
      <c r="H734" s="432" t="s">
        <v>197</v>
      </c>
      <c r="I734" s="433">
        <v>174930</v>
      </c>
      <c r="J734" s="433">
        <v>174930</v>
      </c>
      <c r="K734" s="433">
        <v>173321.64</v>
      </c>
      <c r="L734" s="385">
        <v>2</v>
      </c>
    </row>
    <row r="735" spans="1:12" s="383" customFormat="1" ht="15" x14ac:dyDescent="0.25">
      <c r="A735" s="384" t="s">
        <v>225</v>
      </c>
      <c r="B735" s="430" t="s">
        <v>189</v>
      </c>
      <c r="C735" s="431">
        <v>99.088999999999999</v>
      </c>
      <c r="D735" s="431">
        <v>9</v>
      </c>
      <c r="E735" s="432" t="s">
        <v>779</v>
      </c>
      <c r="F735" s="431">
        <v>10.5</v>
      </c>
      <c r="G735" s="431">
        <v>10.920720136962901</v>
      </c>
      <c r="H735" s="432" t="s">
        <v>197</v>
      </c>
      <c r="I735" s="433">
        <v>404005</v>
      </c>
      <c r="J735" s="433">
        <v>404005</v>
      </c>
      <c r="K735" s="433">
        <v>400324.31</v>
      </c>
      <c r="L735" s="385">
        <v>4</v>
      </c>
    </row>
    <row r="736" spans="1:12" s="383" customFormat="1" ht="15" x14ac:dyDescent="0.25">
      <c r="A736" s="384" t="s">
        <v>225</v>
      </c>
      <c r="B736" s="430" t="s">
        <v>189</v>
      </c>
      <c r="C736" s="431">
        <v>99.106899999999996</v>
      </c>
      <c r="D736" s="431">
        <v>9</v>
      </c>
      <c r="E736" s="432" t="s">
        <v>364</v>
      </c>
      <c r="F736" s="431">
        <v>11.5</v>
      </c>
      <c r="G736" s="431">
        <v>12.0055112893066</v>
      </c>
      <c r="H736" s="432" t="s">
        <v>197</v>
      </c>
      <c r="I736" s="433">
        <v>166600</v>
      </c>
      <c r="J736" s="433">
        <v>166600</v>
      </c>
      <c r="K736" s="433">
        <v>165112.01999999999</v>
      </c>
      <c r="L736" s="385">
        <v>1</v>
      </c>
    </row>
    <row r="737" spans="1:12" s="383" customFormat="1" ht="15" x14ac:dyDescent="0.25">
      <c r="A737" s="384" t="s">
        <v>225</v>
      </c>
      <c r="B737" s="430" t="s">
        <v>189</v>
      </c>
      <c r="C737" s="431">
        <v>99.177800000000005</v>
      </c>
      <c r="D737" s="431">
        <v>9</v>
      </c>
      <c r="E737" s="432" t="s">
        <v>551</v>
      </c>
      <c r="F737" s="431">
        <v>10</v>
      </c>
      <c r="G737" s="431">
        <v>10.381289062499899</v>
      </c>
      <c r="H737" s="432" t="s">
        <v>197</v>
      </c>
      <c r="I737" s="433">
        <v>100000</v>
      </c>
      <c r="J737" s="433">
        <v>100000</v>
      </c>
      <c r="K737" s="433">
        <v>99177.78</v>
      </c>
      <c r="L737" s="385">
        <v>1</v>
      </c>
    </row>
    <row r="738" spans="1:12" s="383" customFormat="1" ht="15" x14ac:dyDescent="0.25">
      <c r="A738" s="384" t="s">
        <v>225</v>
      </c>
      <c r="B738" s="430" t="s">
        <v>189</v>
      </c>
      <c r="C738" s="431">
        <v>99.258300000000006</v>
      </c>
      <c r="D738" s="431">
        <v>9</v>
      </c>
      <c r="E738" s="432" t="s">
        <v>664</v>
      </c>
      <c r="F738" s="431">
        <v>10.25</v>
      </c>
      <c r="G738" s="431">
        <v>10.650758059097299</v>
      </c>
      <c r="H738" s="432" t="s">
        <v>197</v>
      </c>
      <c r="I738" s="433">
        <v>79463</v>
      </c>
      <c r="J738" s="433">
        <v>79463</v>
      </c>
      <c r="K738" s="433">
        <v>78873.62</v>
      </c>
      <c r="L738" s="385">
        <v>1</v>
      </c>
    </row>
    <row r="739" spans="1:12" s="383" customFormat="1" ht="15" x14ac:dyDescent="0.25">
      <c r="A739" s="384" t="s">
        <v>225</v>
      </c>
      <c r="B739" s="430" t="s">
        <v>189</v>
      </c>
      <c r="C739" s="431">
        <v>99.391800000000003</v>
      </c>
      <c r="D739" s="431">
        <v>9</v>
      </c>
      <c r="E739" s="432" t="s">
        <v>775</v>
      </c>
      <c r="F739" s="431">
        <v>10</v>
      </c>
      <c r="G739" s="431">
        <v>10.381289062499899</v>
      </c>
      <c r="H739" s="432" t="s">
        <v>197</v>
      </c>
      <c r="I739" s="433">
        <v>19992</v>
      </c>
      <c r="J739" s="433">
        <v>19992</v>
      </c>
      <c r="K739" s="433">
        <v>19870.419999999998</v>
      </c>
      <c r="L739" s="385">
        <v>1</v>
      </c>
    </row>
    <row r="740" spans="1:12" s="383" customFormat="1" ht="15" x14ac:dyDescent="0.25">
      <c r="A740" s="384" t="s">
        <v>225</v>
      </c>
      <c r="B740" s="430" t="s">
        <v>189</v>
      </c>
      <c r="C740" s="431">
        <v>99.566199999999995</v>
      </c>
      <c r="D740" s="431">
        <v>9</v>
      </c>
      <c r="E740" s="432" t="s">
        <v>354</v>
      </c>
      <c r="F740" s="431">
        <v>11.5</v>
      </c>
      <c r="G740" s="431">
        <v>12.0055112893066</v>
      </c>
      <c r="H740" s="432" t="s">
        <v>197</v>
      </c>
      <c r="I740" s="433">
        <v>49980</v>
      </c>
      <c r="J740" s="433">
        <v>49980</v>
      </c>
      <c r="K740" s="433">
        <v>49763.21</v>
      </c>
      <c r="L740" s="385">
        <v>2</v>
      </c>
    </row>
    <row r="741" spans="1:12" s="383" customFormat="1" ht="15" x14ac:dyDescent="0.25">
      <c r="A741" s="384" t="s">
        <v>225</v>
      </c>
      <c r="B741" s="430" t="s">
        <v>189</v>
      </c>
      <c r="C741" s="431">
        <v>99.592600000000004</v>
      </c>
      <c r="D741" s="431">
        <v>9</v>
      </c>
      <c r="E741" s="432" t="s">
        <v>216</v>
      </c>
      <c r="F741" s="431">
        <v>11.5</v>
      </c>
      <c r="G741" s="431">
        <v>12.0055112893066</v>
      </c>
      <c r="H741" s="432" t="s">
        <v>197</v>
      </c>
      <c r="I741" s="433">
        <v>83300</v>
      </c>
      <c r="J741" s="433">
        <v>83300</v>
      </c>
      <c r="K741" s="433">
        <v>82960.639999999999</v>
      </c>
      <c r="L741" s="385">
        <v>4</v>
      </c>
    </row>
    <row r="742" spans="1:12" s="383" customFormat="1" ht="15" x14ac:dyDescent="0.25">
      <c r="A742" s="384" t="s">
        <v>225</v>
      </c>
      <c r="B742" s="430" t="s">
        <v>189</v>
      </c>
      <c r="C742" s="431">
        <v>99.665899999999993</v>
      </c>
      <c r="D742" s="431">
        <v>9</v>
      </c>
      <c r="E742" s="432" t="s">
        <v>260</v>
      </c>
      <c r="F742" s="431">
        <v>11.5</v>
      </c>
      <c r="G742" s="431">
        <v>12.0055112893066</v>
      </c>
      <c r="H742" s="432" t="s">
        <v>197</v>
      </c>
      <c r="I742" s="433">
        <v>41650</v>
      </c>
      <c r="J742" s="433">
        <v>41650</v>
      </c>
      <c r="K742" s="433">
        <v>41510.85</v>
      </c>
      <c r="L742" s="385">
        <v>1</v>
      </c>
    </row>
    <row r="743" spans="1:12" s="383" customFormat="1" ht="15" x14ac:dyDescent="0.25">
      <c r="A743" s="384" t="s">
        <v>225</v>
      </c>
      <c r="B743" s="430" t="s">
        <v>189</v>
      </c>
      <c r="C743" s="431">
        <v>99.679400000000001</v>
      </c>
      <c r="D743" s="431">
        <v>9</v>
      </c>
      <c r="E743" s="432" t="s">
        <v>359</v>
      </c>
      <c r="F743" s="431">
        <v>11.5</v>
      </c>
      <c r="G743" s="431">
        <v>12.0055112893066</v>
      </c>
      <c r="H743" s="432" t="s">
        <v>197</v>
      </c>
      <c r="I743" s="433">
        <v>174930</v>
      </c>
      <c r="J743" s="433">
        <v>174930</v>
      </c>
      <c r="K743" s="433">
        <v>174369.11</v>
      </c>
      <c r="L743" s="385">
        <v>2</v>
      </c>
    </row>
    <row r="744" spans="1:12" s="383" customFormat="1" ht="15" x14ac:dyDescent="0.25">
      <c r="A744" s="384" t="s">
        <v>225</v>
      </c>
      <c r="B744" s="430" t="s">
        <v>189</v>
      </c>
      <c r="C744" s="431">
        <v>99.706400000000002</v>
      </c>
      <c r="D744" s="431">
        <v>9</v>
      </c>
      <c r="E744" s="432" t="s">
        <v>780</v>
      </c>
      <c r="F744" s="431">
        <v>11.5</v>
      </c>
      <c r="G744" s="431">
        <v>12.0055112893066</v>
      </c>
      <c r="H744" s="432" t="s">
        <v>197</v>
      </c>
      <c r="I744" s="433">
        <v>166600</v>
      </c>
      <c r="J744" s="433">
        <v>166600</v>
      </c>
      <c r="K744" s="433">
        <v>166110.87</v>
      </c>
      <c r="L744" s="385">
        <v>1</v>
      </c>
    </row>
    <row r="745" spans="1:12" s="383" customFormat="1" ht="15" x14ac:dyDescent="0.25">
      <c r="A745" s="384" t="s">
        <v>225</v>
      </c>
      <c r="B745" s="430" t="s">
        <v>189</v>
      </c>
      <c r="C745" s="431">
        <v>99.716399999999993</v>
      </c>
      <c r="D745" s="431">
        <v>9</v>
      </c>
      <c r="E745" s="432" t="s">
        <v>491</v>
      </c>
      <c r="F745" s="431">
        <v>9.75</v>
      </c>
      <c r="G745" s="431">
        <v>10.112312546401901</v>
      </c>
      <c r="H745" s="432" t="s">
        <v>197</v>
      </c>
      <c r="I745" s="433">
        <v>404005</v>
      </c>
      <c r="J745" s="433">
        <v>404005</v>
      </c>
      <c r="K745" s="433">
        <v>402859.06</v>
      </c>
      <c r="L745" s="385">
        <v>4</v>
      </c>
    </row>
    <row r="746" spans="1:12" s="383" customFormat="1" ht="15" x14ac:dyDescent="0.25">
      <c r="A746" s="384" t="s">
        <v>225</v>
      </c>
      <c r="B746" s="430" t="s">
        <v>189</v>
      </c>
      <c r="C746" s="431">
        <v>100.0681</v>
      </c>
      <c r="D746" s="431">
        <v>9</v>
      </c>
      <c r="E746" s="432" t="s">
        <v>781</v>
      </c>
      <c r="F746" s="431">
        <v>8.5</v>
      </c>
      <c r="G746" s="431">
        <v>8.7747961721190997</v>
      </c>
      <c r="H746" s="432" t="s">
        <v>197</v>
      </c>
      <c r="I746" s="433">
        <v>19992</v>
      </c>
      <c r="J746" s="433">
        <v>19992</v>
      </c>
      <c r="K746" s="433">
        <v>20005.61</v>
      </c>
      <c r="L746" s="385">
        <v>1</v>
      </c>
    </row>
    <row r="747" spans="1:12" s="383" customFormat="1" ht="15" x14ac:dyDescent="0.25">
      <c r="A747" s="384" t="s">
        <v>704</v>
      </c>
      <c r="B747" s="430" t="s">
        <v>189</v>
      </c>
      <c r="C747" s="431">
        <v>90.593199999999996</v>
      </c>
      <c r="D747" s="431">
        <v>9</v>
      </c>
      <c r="E747" s="432" t="s">
        <v>782</v>
      </c>
      <c r="F747" s="431">
        <v>11.5</v>
      </c>
      <c r="G747" s="431">
        <v>12.0055112893066</v>
      </c>
      <c r="H747" s="432" t="s">
        <v>197</v>
      </c>
      <c r="I747" s="433">
        <v>40000</v>
      </c>
      <c r="J747" s="433">
        <v>40000</v>
      </c>
      <c r="K747" s="433">
        <v>36237.279999999999</v>
      </c>
      <c r="L747" s="385">
        <v>1</v>
      </c>
    </row>
    <row r="748" spans="1:12" s="383" customFormat="1" ht="15" x14ac:dyDescent="0.25">
      <c r="A748" s="384" t="s">
        <v>704</v>
      </c>
      <c r="B748" s="430" t="s">
        <v>189</v>
      </c>
      <c r="C748" s="431">
        <v>90.650899999999993</v>
      </c>
      <c r="D748" s="431">
        <v>9</v>
      </c>
      <c r="E748" s="432" t="s">
        <v>576</v>
      </c>
      <c r="F748" s="431">
        <v>11.5</v>
      </c>
      <c r="G748" s="431">
        <v>12.0055112893066</v>
      </c>
      <c r="H748" s="432" t="s">
        <v>197</v>
      </c>
      <c r="I748" s="433">
        <v>10000</v>
      </c>
      <c r="J748" s="433">
        <v>10000</v>
      </c>
      <c r="K748" s="433">
        <v>9065.09</v>
      </c>
      <c r="L748" s="385">
        <v>1</v>
      </c>
    </row>
    <row r="749" spans="1:12" s="383" customFormat="1" ht="15" x14ac:dyDescent="0.25">
      <c r="A749" s="384" t="s">
        <v>704</v>
      </c>
      <c r="B749" s="430" t="s">
        <v>189</v>
      </c>
      <c r="C749" s="431">
        <v>90.680499999999995</v>
      </c>
      <c r="D749" s="431">
        <v>9</v>
      </c>
      <c r="E749" s="432" t="s">
        <v>783</v>
      </c>
      <c r="F749" s="431">
        <v>11.5</v>
      </c>
      <c r="G749" s="431">
        <v>12.0055112893066</v>
      </c>
      <c r="H749" s="432" t="s">
        <v>197</v>
      </c>
      <c r="I749" s="433">
        <v>7852.8</v>
      </c>
      <c r="J749" s="433">
        <v>7852.8</v>
      </c>
      <c r="K749" s="433">
        <v>7120.96</v>
      </c>
      <c r="L749" s="385">
        <v>1</v>
      </c>
    </row>
    <row r="750" spans="1:12" s="383" customFormat="1" ht="15" x14ac:dyDescent="0.25">
      <c r="A750" s="384" t="s">
        <v>704</v>
      </c>
      <c r="B750" s="430" t="s">
        <v>189</v>
      </c>
      <c r="C750" s="431">
        <v>90.947800000000001</v>
      </c>
      <c r="D750" s="431">
        <v>9</v>
      </c>
      <c r="E750" s="432" t="s">
        <v>784</v>
      </c>
      <c r="F750" s="431">
        <v>11.5</v>
      </c>
      <c r="G750" s="431">
        <v>12.0055112893066</v>
      </c>
      <c r="H750" s="432" t="s">
        <v>197</v>
      </c>
      <c r="I750" s="433">
        <v>40000</v>
      </c>
      <c r="J750" s="433">
        <v>40000</v>
      </c>
      <c r="K750" s="433">
        <v>36379.1</v>
      </c>
      <c r="L750" s="385">
        <v>1</v>
      </c>
    </row>
    <row r="751" spans="1:12" s="383" customFormat="1" ht="15" x14ac:dyDescent="0.25">
      <c r="A751" s="384" t="s">
        <v>704</v>
      </c>
      <c r="B751" s="430" t="s">
        <v>189</v>
      </c>
      <c r="C751" s="431">
        <v>91.007199999999997</v>
      </c>
      <c r="D751" s="431">
        <v>9</v>
      </c>
      <c r="E751" s="432" t="s">
        <v>785</v>
      </c>
      <c r="F751" s="431">
        <v>11.5</v>
      </c>
      <c r="G751" s="431">
        <v>12.0055112893066</v>
      </c>
      <c r="H751" s="432" t="s">
        <v>197</v>
      </c>
      <c r="I751" s="433">
        <v>10000</v>
      </c>
      <c r="J751" s="433">
        <v>10000</v>
      </c>
      <c r="K751" s="433">
        <v>9100.7199999999993</v>
      </c>
      <c r="L751" s="385">
        <v>1</v>
      </c>
    </row>
    <row r="752" spans="1:12" s="383" customFormat="1" ht="15" x14ac:dyDescent="0.25">
      <c r="A752" s="384" t="s">
        <v>704</v>
      </c>
      <c r="B752" s="430" t="s">
        <v>189</v>
      </c>
      <c r="C752" s="431">
        <v>91.037800000000004</v>
      </c>
      <c r="D752" s="431">
        <v>9</v>
      </c>
      <c r="E752" s="432" t="s">
        <v>786</v>
      </c>
      <c r="F752" s="431">
        <v>11.5</v>
      </c>
      <c r="G752" s="431">
        <v>12.0055112893066</v>
      </c>
      <c r="H752" s="432" t="s">
        <v>197</v>
      </c>
      <c r="I752" s="433">
        <v>7852.8</v>
      </c>
      <c r="J752" s="433">
        <v>7852.8</v>
      </c>
      <c r="K752" s="433">
        <v>7149.02</v>
      </c>
      <c r="L752" s="385">
        <v>1</v>
      </c>
    </row>
    <row r="753" spans="1:12" s="383" customFormat="1" ht="15" x14ac:dyDescent="0.25">
      <c r="A753" s="384" t="s">
        <v>704</v>
      </c>
      <c r="B753" s="430" t="s">
        <v>189</v>
      </c>
      <c r="C753" s="431">
        <v>91.3125</v>
      </c>
      <c r="D753" s="431">
        <v>9</v>
      </c>
      <c r="E753" s="432" t="s">
        <v>787</v>
      </c>
      <c r="F753" s="431">
        <v>11.5</v>
      </c>
      <c r="G753" s="431">
        <v>12.0055112893066</v>
      </c>
      <c r="H753" s="432" t="s">
        <v>197</v>
      </c>
      <c r="I753" s="433">
        <v>40000</v>
      </c>
      <c r="J753" s="433">
        <v>40000</v>
      </c>
      <c r="K753" s="433">
        <v>36525</v>
      </c>
      <c r="L753" s="385">
        <v>1</v>
      </c>
    </row>
    <row r="754" spans="1:12" s="289" customFormat="1" ht="15.6" x14ac:dyDescent="0.25">
      <c r="A754" s="384" t="s">
        <v>704</v>
      </c>
      <c r="B754" s="430" t="s">
        <v>189</v>
      </c>
      <c r="C754" s="431">
        <v>91.373800000000003</v>
      </c>
      <c r="D754" s="431">
        <v>9</v>
      </c>
      <c r="E754" s="432" t="s">
        <v>625</v>
      </c>
      <c r="F754" s="431">
        <v>11.5</v>
      </c>
      <c r="G754" s="431">
        <v>12.0055112893066</v>
      </c>
      <c r="H754" s="432" t="s">
        <v>197</v>
      </c>
      <c r="I754" s="433">
        <v>10000</v>
      </c>
      <c r="J754" s="433">
        <v>10000</v>
      </c>
      <c r="K754" s="433">
        <v>9137.3799999999992</v>
      </c>
      <c r="L754" s="385">
        <v>1</v>
      </c>
    </row>
    <row r="755" spans="1:12" s="289" customFormat="1" ht="15.6" x14ac:dyDescent="0.25">
      <c r="A755" s="384" t="s">
        <v>704</v>
      </c>
      <c r="B755" s="430" t="s">
        <v>189</v>
      </c>
      <c r="C755" s="431">
        <v>91.405299999999997</v>
      </c>
      <c r="D755" s="431">
        <v>9</v>
      </c>
      <c r="E755" s="432" t="s">
        <v>788</v>
      </c>
      <c r="F755" s="431">
        <v>11.5</v>
      </c>
      <c r="G755" s="431">
        <v>12.0055112893066</v>
      </c>
      <c r="H755" s="432" t="s">
        <v>197</v>
      </c>
      <c r="I755" s="433">
        <v>7852.8</v>
      </c>
      <c r="J755" s="433">
        <v>7852.8</v>
      </c>
      <c r="K755" s="433">
        <v>7177.88</v>
      </c>
      <c r="L755" s="385">
        <v>1</v>
      </c>
    </row>
    <row r="756" spans="1:12" s="383" customFormat="1" ht="15" x14ac:dyDescent="0.25">
      <c r="A756" s="384" t="s">
        <v>704</v>
      </c>
      <c r="B756" s="430" t="s">
        <v>189</v>
      </c>
      <c r="C756" s="431">
        <v>91.687700000000007</v>
      </c>
      <c r="D756" s="431">
        <v>9</v>
      </c>
      <c r="E756" s="432" t="s">
        <v>307</v>
      </c>
      <c r="F756" s="431">
        <v>11.5</v>
      </c>
      <c r="G756" s="431">
        <v>12.0055112893066</v>
      </c>
      <c r="H756" s="432" t="s">
        <v>197</v>
      </c>
      <c r="I756" s="433">
        <v>40000</v>
      </c>
      <c r="J756" s="433">
        <v>40000</v>
      </c>
      <c r="K756" s="433">
        <v>36675.1</v>
      </c>
      <c r="L756" s="385">
        <v>1</v>
      </c>
    </row>
    <row r="757" spans="1:12" s="383" customFormat="1" ht="15" x14ac:dyDescent="0.25">
      <c r="A757" s="384" t="s">
        <v>704</v>
      </c>
      <c r="B757" s="430" t="s">
        <v>189</v>
      </c>
      <c r="C757" s="431">
        <v>91.750900000000001</v>
      </c>
      <c r="D757" s="431">
        <v>9</v>
      </c>
      <c r="E757" s="432" t="s">
        <v>789</v>
      </c>
      <c r="F757" s="431">
        <v>11.5</v>
      </c>
      <c r="G757" s="431">
        <v>12.0055112893066</v>
      </c>
      <c r="H757" s="432" t="s">
        <v>197</v>
      </c>
      <c r="I757" s="433">
        <v>10000</v>
      </c>
      <c r="J757" s="433">
        <v>10000</v>
      </c>
      <c r="K757" s="433">
        <v>9175.09</v>
      </c>
      <c r="L757" s="385">
        <v>1</v>
      </c>
    </row>
    <row r="758" spans="1:12" s="289" customFormat="1" ht="15.6" x14ac:dyDescent="0.25">
      <c r="A758" s="384" t="s">
        <v>704</v>
      </c>
      <c r="B758" s="430" t="s">
        <v>189</v>
      </c>
      <c r="C758" s="431">
        <v>91.7834</v>
      </c>
      <c r="D758" s="431">
        <v>9</v>
      </c>
      <c r="E758" s="432" t="s">
        <v>790</v>
      </c>
      <c r="F758" s="431">
        <v>11.5</v>
      </c>
      <c r="G758" s="431">
        <v>12.0055112893066</v>
      </c>
      <c r="H758" s="432" t="s">
        <v>197</v>
      </c>
      <c r="I758" s="433">
        <v>7852.8</v>
      </c>
      <c r="J758" s="433">
        <v>7852.8</v>
      </c>
      <c r="K758" s="433">
        <v>7207.57</v>
      </c>
      <c r="L758" s="385">
        <v>1</v>
      </c>
    </row>
    <row r="759" spans="1:12" s="289" customFormat="1" ht="15.6" x14ac:dyDescent="0.25">
      <c r="A759" s="384" t="s">
        <v>704</v>
      </c>
      <c r="B759" s="430" t="s">
        <v>189</v>
      </c>
      <c r="C759" s="431">
        <v>92.073800000000006</v>
      </c>
      <c r="D759" s="431">
        <v>9</v>
      </c>
      <c r="E759" s="432" t="s">
        <v>373</v>
      </c>
      <c r="F759" s="431">
        <v>11.5</v>
      </c>
      <c r="G759" s="431">
        <v>12.0055112893066</v>
      </c>
      <c r="H759" s="432" t="s">
        <v>197</v>
      </c>
      <c r="I759" s="433">
        <v>40000</v>
      </c>
      <c r="J759" s="433">
        <v>40000</v>
      </c>
      <c r="K759" s="433">
        <v>36829.5</v>
      </c>
      <c r="L759" s="385">
        <v>1</v>
      </c>
    </row>
    <row r="760" spans="1:12" s="383" customFormat="1" ht="15" x14ac:dyDescent="0.25">
      <c r="A760" s="384" t="s">
        <v>704</v>
      </c>
      <c r="B760" s="430" t="s">
        <v>189</v>
      </c>
      <c r="C760" s="431">
        <v>92.138900000000007</v>
      </c>
      <c r="D760" s="431">
        <v>9</v>
      </c>
      <c r="E760" s="432" t="s">
        <v>791</v>
      </c>
      <c r="F760" s="431">
        <v>11.5</v>
      </c>
      <c r="G760" s="431">
        <v>12.0055112893066</v>
      </c>
      <c r="H760" s="432" t="s">
        <v>197</v>
      </c>
      <c r="I760" s="433">
        <v>10000</v>
      </c>
      <c r="J760" s="433">
        <v>10000</v>
      </c>
      <c r="K760" s="433">
        <v>9213.89</v>
      </c>
      <c r="L760" s="385">
        <v>1</v>
      </c>
    </row>
    <row r="761" spans="1:12" s="383" customFormat="1" ht="15" x14ac:dyDescent="0.25">
      <c r="A761" s="384" t="s">
        <v>704</v>
      </c>
      <c r="B761" s="430" t="s">
        <v>189</v>
      </c>
      <c r="C761" s="431">
        <v>92.172300000000007</v>
      </c>
      <c r="D761" s="431">
        <v>9</v>
      </c>
      <c r="E761" s="432" t="s">
        <v>792</v>
      </c>
      <c r="F761" s="431">
        <v>11.5</v>
      </c>
      <c r="G761" s="431">
        <v>12.0055112893066</v>
      </c>
      <c r="H761" s="432" t="s">
        <v>197</v>
      </c>
      <c r="I761" s="433">
        <v>7852.8</v>
      </c>
      <c r="J761" s="433">
        <v>7852.8</v>
      </c>
      <c r="K761" s="433">
        <v>7238.11</v>
      </c>
      <c r="L761" s="385">
        <v>1</v>
      </c>
    </row>
    <row r="762" spans="1:12" s="383" customFormat="1" ht="15" x14ac:dyDescent="0.25">
      <c r="A762" s="384" t="s">
        <v>704</v>
      </c>
      <c r="B762" s="430" t="s">
        <v>189</v>
      </c>
      <c r="C762" s="431">
        <v>92.4709</v>
      </c>
      <c r="D762" s="431">
        <v>9</v>
      </c>
      <c r="E762" s="432" t="s">
        <v>304</v>
      </c>
      <c r="F762" s="431">
        <v>11.5</v>
      </c>
      <c r="G762" s="431">
        <v>12.0055112893066</v>
      </c>
      <c r="H762" s="432" t="s">
        <v>197</v>
      </c>
      <c r="I762" s="433">
        <v>40000</v>
      </c>
      <c r="J762" s="433">
        <v>40000</v>
      </c>
      <c r="K762" s="433">
        <v>36988.35</v>
      </c>
      <c r="L762" s="385">
        <v>1</v>
      </c>
    </row>
    <row r="763" spans="1:12" s="383" customFormat="1" ht="15" x14ac:dyDescent="0.25">
      <c r="A763" s="384" t="s">
        <v>704</v>
      </c>
      <c r="B763" s="430" t="s">
        <v>189</v>
      </c>
      <c r="C763" s="431">
        <v>92.537999999999997</v>
      </c>
      <c r="D763" s="431">
        <v>9</v>
      </c>
      <c r="E763" s="432" t="s">
        <v>793</v>
      </c>
      <c r="F763" s="431">
        <v>11.5</v>
      </c>
      <c r="G763" s="431">
        <v>12.0055112893066</v>
      </c>
      <c r="H763" s="432" t="s">
        <v>197</v>
      </c>
      <c r="I763" s="433">
        <v>10000</v>
      </c>
      <c r="J763" s="433">
        <v>10000</v>
      </c>
      <c r="K763" s="433">
        <v>9253.7999999999993</v>
      </c>
      <c r="L763" s="385">
        <v>1</v>
      </c>
    </row>
    <row r="764" spans="1:12" s="383" customFormat="1" ht="15" x14ac:dyDescent="0.25">
      <c r="A764" s="384" t="s">
        <v>704</v>
      </c>
      <c r="B764" s="430" t="s">
        <v>189</v>
      </c>
      <c r="C764" s="431">
        <v>92.572500000000005</v>
      </c>
      <c r="D764" s="431">
        <v>9</v>
      </c>
      <c r="E764" s="432" t="s">
        <v>794</v>
      </c>
      <c r="F764" s="431">
        <v>11.5</v>
      </c>
      <c r="G764" s="431">
        <v>12.0055112893066</v>
      </c>
      <c r="H764" s="432" t="s">
        <v>197</v>
      </c>
      <c r="I764" s="433">
        <v>7852.8</v>
      </c>
      <c r="J764" s="433">
        <v>7852.8</v>
      </c>
      <c r="K764" s="433">
        <v>7269.53</v>
      </c>
      <c r="L764" s="385">
        <v>1</v>
      </c>
    </row>
    <row r="765" spans="1:12" s="383" customFormat="1" ht="15" x14ac:dyDescent="0.25">
      <c r="A765" s="384" t="s">
        <v>704</v>
      </c>
      <c r="B765" s="430" t="s">
        <v>189</v>
      </c>
      <c r="C765" s="431">
        <v>92.879400000000004</v>
      </c>
      <c r="D765" s="431">
        <v>9</v>
      </c>
      <c r="E765" s="432" t="s">
        <v>795</v>
      </c>
      <c r="F765" s="431">
        <v>11.5</v>
      </c>
      <c r="G765" s="431">
        <v>12.0055112893066</v>
      </c>
      <c r="H765" s="432" t="s">
        <v>197</v>
      </c>
      <c r="I765" s="433">
        <v>40000</v>
      </c>
      <c r="J765" s="433">
        <v>40000</v>
      </c>
      <c r="K765" s="433">
        <v>37151.769999999997</v>
      </c>
      <c r="L765" s="385">
        <v>1</v>
      </c>
    </row>
    <row r="766" spans="1:12" s="383" customFormat="1" ht="15" x14ac:dyDescent="0.25">
      <c r="A766" s="384" t="s">
        <v>704</v>
      </c>
      <c r="B766" s="430" t="s">
        <v>189</v>
      </c>
      <c r="C766" s="431">
        <v>92.948599999999999</v>
      </c>
      <c r="D766" s="431">
        <v>9</v>
      </c>
      <c r="E766" s="432" t="s">
        <v>796</v>
      </c>
      <c r="F766" s="431">
        <v>11.5</v>
      </c>
      <c r="G766" s="431">
        <v>12.0055112893066</v>
      </c>
      <c r="H766" s="432" t="s">
        <v>197</v>
      </c>
      <c r="I766" s="433">
        <v>10000</v>
      </c>
      <c r="J766" s="433">
        <v>10000</v>
      </c>
      <c r="K766" s="433">
        <v>9294.86</v>
      </c>
      <c r="L766" s="385">
        <v>1</v>
      </c>
    </row>
    <row r="767" spans="1:12" s="383" customFormat="1" ht="15" x14ac:dyDescent="0.25">
      <c r="A767" s="384" t="s">
        <v>704</v>
      </c>
      <c r="B767" s="430" t="s">
        <v>189</v>
      </c>
      <c r="C767" s="431">
        <v>92.984099999999998</v>
      </c>
      <c r="D767" s="431">
        <v>9</v>
      </c>
      <c r="E767" s="432" t="s">
        <v>797</v>
      </c>
      <c r="F767" s="431">
        <v>11.5</v>
      </c>
      <c r="G767" s="431">
        <v>12.0055112893066</v>
      </c>
      <c r="H767" s="432" t="s">
        <v>197</v>
      </c>
      <c r="I767" s="433">
        <v>7852.8</v>
      </c>
      <c r="J767" s="433">
        <v>7852.8</v>
      </c>
      <c r="K767" s="433">
        <v>7301.86</v>
      </c>
      <c r="L767" s="385">
        <v>1</v>
      </c>
    </row>
    <row r="768" spans="1:12" s="383" customFormat="1" ht="15" x14ac:dyDescent="0.25">
      <c r="A768" s="384" t="s">
        <v>704</v>
      </c>
      <c r="B768" s="430" t="s">
        <v>189</v>
      </c>
      <c r="C768" s="431">
        <v>93.299700000000001</v>
      </c>
      <c r="D768" s="431">
        <v>9</v>
      </c>
      <c r="E768" s="432" t="s">
        <v>798</v>
      </c>
      <c r="F768" s="431">
        <v>11.5</v>
      </c>
      <c r="G768" s="431">
        <v>12.0055112893066</v>
      </c>
      <c r="H768" s="432" t="s">
        <v>197</v>
      </c>
      <c r="I768" s="433">
        <v>40000</v>
      </c>
      <c r="J768" s="433">
        <v>40000</v>
      </c>
      <c r="K768" s="433">
        <v>37319.879999999997</v>
      </c>
      <c r="L768" s="385">
        <v>1</v>
      </c>
    </row>
    <row r="769" spans="1:12" s="383" customFormat="1" ht="15" x14ac:dyDescent="0.25">
      <c r="A769" s="384" t="s">
        <v>704</v>
      </c>
      <c r="B769" s="430" t="s">
        <v>189</v>
      </c>
      <c r="C769" s="431">
        <v>93.370999999999995</v>
      </c>
      <c r="D769" s="431">
        <v>9</v>
      </c>
      <c r="E769" s="432" t="s">
        <v>799</v>
      </c>
      <c r="F769" s="431">
        <v>11.5</v>
      </c>
      <c r="G769" s="431">
        <v>12.0055112893066</v>
      </c>
      <c r="H769" s="432" t="s">
        <v>197</v>
      </c>
      <c r="I769" s="433">
        <v>10000</v>
      </c>
      <c r="J769" s="433">
        <v>10000</v>
      </c>
      <c r="K769" s="433">
        <v>9337.1</v>
      </c>
      <c r="L769" s="385">
        <v>1</v>
      </c>
    </row>
    <row r="770" spans="1:12" s="383" customFormat="1" ht="15" x14ac:dyDescent="0.25">
      <c r="A770" s="384" t="s">
        <v>704</v>
      </c>
      <c r="B770" s="430" t="s">
        <v>189</v>
      </c>
      <c r="C770" s="431">
        <v>93.407600000000002</v>
      </c>
      <c r="D770" s="431">
        <v>9</v>
      </c>
      <c r="E770" s="432" t="s">
        <v>392</v>
      </c>
      <c r="F770" s="431">
        <v>11.5</v>
      </c>
      <c r="G770" s="431">
        <v>12.0055112893066</v>
      </c>
      <c r="H770" s="432" t="s">
        <v>197</v>
      </c>
      <c r="I770" s="433">
        <v>7852.8</v>
      </c>
      <c r="J770" s="433">
        <v>7852.8</v>
      </c>
      <c r="K770" s="433">
        <v>7335.11</v>
      </c>
      <c r="L770" s="385">
        <v>1</v>
      </c>
    </row>
    <row r="771" spans="1:12" s="383" customFormat="1" ht="15" x14ac:dyDescent="0.25">
      <c r="A771" s="384" t="s">
        <v>704</v>
      </c>
      <c r="B771" s="430" t="s">
        <v>189</v>
      </c>
      <c r="C771" s="431">
        <v>93.732100000000003</v>
      </c>
      <c r="D771" s="431">
        <v>9</v>
      </c>
      <c r="E771" s="432" t="s">
        <v>428</v>
      </c>
      <c r="F771" s="431">
        <v>11.5</v>
      </c>
      <c r="G771" s="431">
        <v>12.0055112893066</v>
      </c>
      <c r="H771" s="432" t="s">
        <v>197</v>
      </c>
      <c r="I771" s="433">
        <v>40000</v>
      </c>
      <c r="J771" s="433">
        <v>40000</v>
      </c>
      <c r="K771" s="433">
        <v>37492.83</v>
      </c>
      <c r="L771" s="385">
        <v>1</v>
      </c>
    </row>
    <row r="772" spans="1:12" s="383" customFormat="1" ht="15" x14ac:dyDescent="0.25">
      <c r="A772" s="384" t="s">
        <v>704</v>
      </c>
      <c r="B772" s="430" t="s">
        <v>189</v>
      </c>
      <c r="C772" s="431">
        <v>93.805599999999998</v>
      </c>
      <c r="D772" s="431">
        <v>9</v>
      </c>
      <c r="E772" s="432" t="s">
        <v>800</v>
      </c>
      <c r="F772" s="431">
        <v>11.5</v>
      </c>
      <c r="G772" s="431">
        <v>12.0055112893066</v>
      </c>
      <c r="H772" s="432" t="s">
        <v>197</v>
      </c>
      <c r="I772" s="433">
        <v>10000</v>
      </c>
      <c r="J772" s="433">
        <v>10000</v>
      </c>
      <c r="K772" s="433">
        <v>9380.56</v>
      </c>
      <c r="L772" s="385">
        <v>1</v>
      </c>
    </row>
    <row r="773" spans="1:12" s="383" customFormat="1" ht="15" x14ac:dyDescent="0.25">
      <c r="A773" s="384" t="s">
        <v>704</v>
      </c>
      <c r="B773" s="430" t="s">
        <v>189</v>
      </c>
      <c r="C773" s="431">
        <v>93.843199999999996</v>
      </c>
      <c r="D773" s="431">
        <v>9</v>
      </c>
      <c r="E773" s="432" t="s">
        <v>593</v>
      </c>
      <c r="F773" s="431">
        <v>11.5</v>
      </c>
      <c r="G773" s="431">
        <v>12.0055112893066</v>
      </c>
      <c r="H773" s="432" t="s">
        <v>197</v>
      </c>
      <c r="I773" s="433">
        <v>7852.8</v>
      </c>
      <c r="J773" s="433">
        <v>7852.8</v>
      </c>
      <c r="K773" s="433">
        <v>7369.32</v>
      </c>
      <c r="L773" s="385">
        <v>1</v>
      </c>
    </row>
    <row r="774" spans="1:12" s="383" customFormat="1" ht="15" x14ac:dyDescent="0.25">
      <c r="A774" s="384" t="s">
        <v>704</v>
      </c>
      <c r="B774" s="430" t="s">
        <v>189</v>
      </c>
      <c r="C774" s="431">
        <v>94.176900000000003</v>
      </c>
      <c r="D774" s="431">
        <v>9</v>
      </c>
      <c r="E774" s="432" t="s">
        <v>308</v>
      </c>
      <c r="F774" s="431">
        <v>11.5</v>
      </c>
      <c r="G774" s="431">
        <v>12.0055112893066</v>
      </c>
      <c r="H774" s="432" t="s">
        <v>197</v>
      </c>
      <c r="I774" s="433">
        <v>40000</v>
      </c>
      <c r="J774" s="433">
        <v>40000</v>
      </c>
      <c r="K774" s="433">
        <v>37670.75</v>
      </c>
      <c r="L774" s="385">
        <v>1</v>
      </c>
    </row>
    <row r="775" spans="1:12" s="383" customFormat="1" ht="15" x14ac:dyDescent="0.25">
      <c r="A775" s="384" t="s">
        <v>704</v>
      </c>
      <c r="B775" s="430" t="s">
        <v>189</v>
      </c>
      <c r="C775" s="431">
        <v>94.252600000000001</v>
      </c>
      <c r="D775" s="431">
        <v>9</v>
      </c>
      <c r="E775" s="432" t="s">
        <v>801</v>
      </c>
      <c r="F775" s="431">
        <v>11.5</v>
      </c>
      <c r="G775" s="431">
        <v>12.0055112893066</v>
      </c>
      <c r="H775" s="432" t="s">
        <v>197</v>
      </c>
      <c r="I775" s="433">
        <v>10000</v>
      </c>
      <c r="J775" s="433">
        <v>10000</v>
      </c>
      <c r="K775" s="433">
        <v>9425.26</v>
      </c>
      <c r="L775" s="385">
        <v>1</v>
      </c>
    </row>
    <row r="776" spans="1:12" s="383" customFormat="1" ht="15" x14ac:dyDescent="0.25">
      <c r="A776" s="384" t="s">
        <v>704</v>
      </c>
      <c r="B776" s="430" t="s">
        <v>189</v>
      </c>
      <c r="C776" s="431">
        <v>94.291399999999996</v>
      </c>
      <c r="D776" s="431">
        <v>9</v>
      </c>
      <c r="E776" s="432" t="s">
        <v>802</v>
      </c>
      <c r="F776" s="431">
        <v>11.5</v>
      </c>
      <c r="G776" s="431">
        <v>12.0055112893066</v>
      </c>
      <c r="H776" s="432" t="s">
        <v>197</v>
      </c>
      <c r="I776" s="433">
        <v>7852.8</v>
      </c>
      <c r="J776" s="433">
        <v>7852.8</v>
      </c>
      <c r="K776" s="433">
        <v>7404.52</v>
      </c>
      <c r="L776" s="385">
        <v>1</v>
      </c>
    </row>
    <row r="777" spans="1:12" s="383" customFormat="1" ht="15" x14ac:dyDescent="0.25">
      <c r="A777" s="384" t="s">
        <v>704</v>
      </c>
      <c r="B777" s="430" t="s">
        <v>189</v>
      </c>
      <c r="C777" s="431">
        <v>94.634500000000003</v>
      </c>
      <c r="D777" s="431">
        <v>9</v>
      </c>
      <c r="E777" s="432" t="s">
        <v>803</v>
      </c>
      <c r="F777" s="431">
        <v>11.5</v>
      </c>
      <c r="G777" s="431">
        <v>12.0055112893066</v>
      </c>
      <c r="H777" s="432" t="s">
        <v>197</v>
      </c>
      <c r="I777" s="433">
        <v>40000</v>
      </c>
      <c r="J777" s="433">
        <v>40000</v>
      </c>
      <c r="K777" s="433">
        <v>37853.78</v>
      </c>
      <c r="L777" s="385">
        <v>1</v>
      </c>
    </row>
    <row r="778" spans="1:12" s="383" customFormat="1" ht="15" x14ac:dyDescent="0.25">
      <c r="A778" s="384" t="s">
        <v>704</v>
      </c>
      <c r="B778" s="430" t="s">
        <v>189</v>
      </c>
      <c r="C778" s="431">
        <v>94.712500000000006</v>
      </c>
      <c r="D778" s="431">
        <v>9</v>
      </c>
      <c r="E778" s="432" t="s">
        <v>432</v>
      </c>
      <c r="F778" s="431">
        <v>11.5</v>
      </c>
      <c r="G778" s="431">
        <v>12.0055112893066</v>
      </c>
      <c r="H778" s="432" t="s">
        <v>197</v>
      </c>
      <c r="I778" s="433">
        <v>10000</v>
      </c>
      <c r="J778" s="433">
        <v>10000</v>
      </c>
      <c r="K778" s="433">
        <v>9471.25</v>
      </c>
      <c r="L778" s="385">
        <v>1</v>
      </c>
    </row>
    <row r="779" spans="1:12" s="383" customFormat="1" ht="15" x14ac:dyDescent="0.25">
      <c r="A779" s="384" t="s">
        <v>704</v>
      </c>
      <c r="B779" s="430" t="s">
        <v>189</v>
      </c>
      <c r="C779" s="431">
        <v>94.752499999999998</v>
      </c>
      <c r="D779" s="431">
        <v>9</v>
      </c>
      <c r="E779" s="432" t="s">
        <v>804</v>
      </c>
      <c r="F779" s="431">
        <v>11.5</v>
      </c>
      <c r="G779" s="431">
        <v>12.0055112893066</v>
      </c>
      <c r="H779" s="432" t="s">
        <v>197</v>
      </c>
      <c r="I779" s="433">
        <v>7852.8</v>
      </c>
      <c r="J779" s="433">
        <v>7852.8</v>
      </c>
      <c r="K779" s="433">
        <v>7440.72</v>
      </c>
      <c r="L779" s="385">
        <v>1</v>
      </c>
    </row>
    <row r="780" spans="1:12" s="383" customFormat="1" ht="15" x14ac:dyDescent="0.25">
      <c r="A780" s="384" t="s">
        <v>704</v>
      </c>
      <c r="B780" s="430" t="s">
        <v>189</v>
      </c>
      <c r="C780" s="431">
        <v>95.105199999999996</v>
      </c>
      <c r="D780" s="431">
        <v>9</v>
      </c>
      <c r="E780" s="432" t="s">
        <v>805</v>
      </c>
      <c r="F780" s="431">
        <v>11.5</v>
      </c>
      <c r="G780" s="431">
        <v>12.0055112893066</v>
      </c>
      <c r="H780" s="432" t="s">
        <v>197</v>
      </c>
      <c r="I780" s="433">
        <v>40000</v>
      </c>
      <c r="J780" s="433">
        <v>40000</v>
      </c>
      <c r="K780" s="433">
        <v>38042.080000000002</v>
      </c>
      <c r="L780" s="385">
        <v>1</v>
      </c>
    </row>
    <row r="781" spans="1:12" s="383" customFormat="1" ht="15" x14ac:dyDescent="0.25">
      <c r="A781" s="384" t="s">
        <v>704</v>
      </c>
      <c r="B781" s="430" t="s">
        <v>189</v>
      </c>
      <c r="C781" s="431">
        <v>95.185599999999994</v>
      </c>
      <c r="D781" s="431">
        <v>9</v>
      </c>
      <c r="E781" s="432" t="s">
        <v>806</v>
      </c>
      <c r="F781" s="431">
        <v>11.5</v>
      </c>
      <c r="G781" s="431">
        <v>12.0055112893066</v>
      </c>
      <c r="H781" s="432" t="s">
        <v>197</v>
      </c>
      <c r="I781" s="433">
        <v>10000</v>
      </c>
      <c r="J781" s="433">
        <v>10000</v>
      </c>
      <c r="K781" s="433">
        <v>9518.56</v>
      </c>
      <c r="L781" s="385">
        <v>1</v>
      </c>
    </row>
    <row r="782" spans="1:12" s="383" customFormat="1" ht="15" x14ac:dyDescent="0.25">
      <c r="A782" s="384" t="s">
        <v>704</v>
      </c>
      <c r="B782" s="430" t="s">
        <v>189</v>
      </c>
      <c r="C782" s="431">
        <v>95.226799999999997</v>
      </c>
      <c r="D782" s="431">
        <v>9</v>
      </c>
      <c r="E782" s="432" t="s">
        <v>807</v>
      </c>
      <c r="F782" s="431">
        <v>11.5</v>
      </c>
      <c r="G782" s="431">
        <v>12.0055112893066</v>
      </c>
      <c r="H782" s="432" t="s">
        <v>197</v>
      </c>
      <c r="I782" s="433">
        <v>7852.8</v>
      </c>
      <c r="J782" s="433">
        <v>7852.8</v>
      </c>
      <c r="K782" s="433">
        <v>7477.97</v>
      </c>
      <c r="L782" s="385">
        <v>1</v>
      </c>
    </row>
    <row r="783" spans="1:12" s="383" customFormat="1" ht="15" x14ac:dyDescent="0.25">
      <c r="A783" s="384" t="s">
        <v>704</v>
      </c>
      <c r="B783" s="430" t="s">
        <v>189</v>
      </c>
      <c r="C783" s="431">
        <v>95.589500000000001</v>
      </c>
      <c r="D783" s="431">
        <v>9</v>
      </c>
      <c r="E783" s="432" t="s">
        <v>310</v>
      </c>
      <c r="F783" s="431">
        <v>11.5</v>
      </c>
      <c r="G783" s="431">
        <v>12.0055112893066</v>
      </c>
      <c r="H783" s="432" t="s">
        <v>197</v>
      </c>
      <c r="I783" s="433">
        <v>40000</v>
      </c>
      <c r="J783" s="433">
        <v>40000</v>
      </c>
      <c r="K783" s="433">
        <v>38235.79</v>
      </c>
      <c r="L783" s="385">
        <v>1</v>
      </c>
    </row>
    <row r="784" spans="1:12" s="383" customFormat="1" ht="15" x14ac:dyDescent="0.25">
      <c r="A784" s="384" t="s">
        <v>704</v>
      </c>
      <c r="B784" s="430" t="s">
        <v>189</v>
      </c>
      <c r="C784" s="431">
        <v>95.672399999999996</v>
      </c>
      <c r="D784" s="431">
        <v>9</v>
      </c>
      <c r="E784" s="432" t="s">
        <v>396</v>
      </c>
      <c r="F784" s="431">
        <v>11.5</v>
      </c>
      <c r="G784" s="431">
        <v>12.0055112893066</v>
      </c>
      <c r="H784" s="432" t="s">
        <v>197</v>
      </c>
      <c r="I784" s="433">
        <v>10000</v>
      </c>
      <c r="J784" s="433">
        <v>10000</v>
      </c>
      <c r="K784" s="433">
        <v>9567.24</v>
      </c>
      <c r="L784" s="385">
        <v>1</v>
      </c>
    </row>
    <row r="785" spans="1:12" s="383" customFormat="1" ht="15" x14ac:dyDescent="0.25">
      <c r="A785" s="384" t="s">
        <v>704</v>
      </c>
      <c r="B785" s="430" t="s">
        <v>189</v>
      </c>
      <c r="C785" s="431">
        <v>95.714699999999993</v>
      </c>
      <c r="D785" s="431">
        <v>9</v>
      </c>
      <c r="E785" s="432" t="s">
        <v>808</v>
      </c>
      <c r="F785" s="431">
        <v>11.5</v>
      </c>
      <c r="G785" s="431">
        <v>12.0055112893066</v>
      </c>
      <c r="H785" s="432" t="s">
        <v>197</v>
      </c>
      <c r="I785" s="433">
        <v>7852.8</v>
      </c>
      <c r="J785" s="433">
        <v>7852.8</v>
      </c>
      <c r="K785" s="433">
        <v>7516.29</v>
      </c>
      <c r="L785" s="385">
        <v>1</v>
      </c>
    </row>
    <row r="786" spans="1:12" s="383" customFormat="1" ht="15" x14ac:dyDescent="0.25">
      <c r="A786" s="384" t="s">
        <v>704</v>
      </c>
      <c r="B786" s="430" t="s">
        <v>189</v>
      </c>
      <c r="C786" s="431">
        <v>96.087699999999998</v>
      </c>
      <c r="D786" s="431">
        <v>9</v>
      </c>
      <c r="E786" s="432" t="s">
        <v>809</v>
      </c>
      <c r="F786" s="431">
        <v>11.5</v>
      </c>
      <c r="G786" s="431">
        <v>12.0055112893066</v>
      </c>
      <c r="H786" s="432" t="s">
        <v>197</v>
      </c>
      <c r="I786" s="433">
        <v>40000</v>
      </c>
      <c r="J786" s="433">
        <v>40000</v>
      </c>
      <c r="K786" s="433">
        <v>38435.07</v>
      </c>
      <c r="L786" s="385">
        <v>1</v>
      </c>
    </row>
    <row r="787" spans="1:12" s="383" customFormat="1" ht="15" x14ac:dyDescent="0.25">
      <c r="A787" s="384" t="s">
        <v>704</v>
      </c>
      <c r="B787" s="430" t="s">
        <v>189</v>
      </c>
      <c r="C787" s="431">
        <v>96.173100000000005</v>
      </c>
      <c r="D787" s="431">
        <v>9</v>
      </c>
      <c r="E787" s="432" t="s">
        <v>305</v>
      </c>
      <c r="F787" s="431">
        <v>11.5</v>
      </c>
      <c r="G787" s="431">
        <v>12.0055112893066</v>
      </c>
      <c r="H787" s="432" t="s">
        <v>197</v>
      </c>
      <c r="I787" s="433">
        <v>10000</v>
      </c>
      <c r="J787" s="433">
        <v>10000</v>
      </c>
      <c r="K787" s="433">
        <v>9617.31</v>
      </c>
      <c r="L787" s="385">
        <v>1</v>
      </c>
    </row>
    <row r="788" spans="1:12" s="383" customFormat="1" ht="15" x14ac:dyDescent="0.25">
      <c r="A788" s="384" t="s">
        <v>704</v>
      </c>
      <c r="B788" s="430" t="s">
        <v>189</v>
      </c>
      <c r="C788" s="431">
        <v>96.216700000000003</v>
      </c>
      <c r="D788" s="431">
        <v>9</v>
      </c>
      <c r="E788" s="432" t="s">
        <v>810</v>
      </c>
      <c r="F788" s="431">
        <v>11.5</v>
      </c>
      <c r="G788" s="431">
        <v>12.0055112893066</v>
      </c>
      <c r="H788" s="432" t="s">
        <v>197</v>
      </c>
      <c r="I788" s="433">
        <v>7852.8</v>
      </c>
      <c r="J788" s="433">
        <v>7852.8</v>
      </c>
      <c r="K788" s="433">
        <v>7555.7</v>
      </c>
      <c r="L788" s="385">
        <v>1</v>
      </c>
    </row>
    <row r="789" spans="1:12" s="383" customFormat="1" ht="15" x14ac:dyDescent="0.25">
      <c r="A789" s="384" t="s">
        <v>704</v>
      </c>
      <c r="B789" s="430" t="s">
        <v>189</v>
      </c>
      <c r="C789" s="431">
        <v>96.600200000000001</v>
      </c>
      <c r="D789" s="431">
        <v>9</v>
      </c>
      <c r="E789" s="432" t="s">
        <v>811</v>
      </c>
      <c r="F789" s="431">
        <v>11.5</v>
      </c>
      <c r="G789" s="431">
        <v>12.0055112893066</v>
      </c>
      <c r="H789" s="432" t="s">
        <v>197</v>
      </c>
      <c r="I789" s="433">
        <v>40000</v>
      </c>
      <c r="J789" s="433">
        <v>40000</v>
      </c>
      <c r="K789" s="433">
        <v>38640.07</v>
      </c>
      <c r="L789" s="385">
        <v>1</v>
      </c>
    </row>
    <row r="790" spans="1:12" s="383" customFormat="1" ht="15" x14ac:dyDescent="0.25">
      <c r="A790" s="384" t="s">
        <v>704</v>
      </c>
      <c r="B790" s="430" t="s">
        <v>189</v>
      </c>
      <c r="C790" s="431">
        <v>96.688199999999995</v>
      </c>
      <c r="D790" s="431">
        <v>9</v>
      </c>
      <c r="E790" s="432" t="s">
        <v>812</v>
      </c>
      <c r="F790" s="431">
        <v>11.5</v>
      </c>
      <c r="G790" s="431">
        <v>12.0055112893066</v>
      </c>
      <c r="H790" s="432" t="s">
        <v>197</v>
      </c>
      <c r="I790" s="433">
        <v>10000</v>
      </c>
      <c r="J790" s="433">
        <v>10000</v>
      </c>
      <c r="K790" s="433">
        <v>9668.82</v>
      </c>
      <c r="L790" s="385">
        <v>1</v>
      </c>
    </row>
    <row r="791" spans="1:12" s="383" customFormat="1" ht="15" x14ac:dyDescent="0.25">
      <c r="A791" s="384" t="s">
        <v>704</v>
      </c>
      <c r="B791" s="430" t="s">
        <v>189</v>
      </c>
      <c r="C791" s="431">
        <v>96.733099999999993</v>
      </c>
      <c r="D791" s="431">
        <v>9</v>
      </c>
      <c r="E791" s="432" t="s">
        <v>813</v>
      </c>
      <c r="F791" s="431">
        <v>11.5</v>
      </c>
      <c r="G791" s="431">
        <v>12.0055112893066</v>
      </c>
      <c r="H791" s="432" t="s">
        <v>197</v>
      </c>
      <c r="I791" s="433">
        <v>7852.8</v>
      </c>
      <c r="J791" s="433">
        <v>7852.8</v>
      </c>
      <c r="K791" s="433">
        <v>7596.26</v>
      </c>
      <c r="L791" s="385">
        <v>1</v>
      </c>
    </row>
    <row r="792" spans="1:12" s="383" customFormat="1" ht="15" x14ac:dyDescent="0.25">
      <c r="A792" s="384" t="s">
        <v>704</v>
      </c>
      <c r="B792" s="430" t="s">
        <v>189</v>
      </c>
      <c r="C792" s="431">
        <v>97.127399999999994</v>
      </c>
      <c r="D792" s="431">
        <v>9</v>
      </c>
      <c r="E792" s="432" t="s">
        <v>714</v>
      </c>
      <c r="F792" s="431">
        <v>11.5</v>
      </c>
      <c r="G792" s="431">
        <v>12.0055112893066</v>
      </c>
      <c r="H792" s="432" t="s">
        <v>197</v>
      </c>
      <c r="I792" s="433">
        <v>40000</v>
      </c>
      <c r="J792" s="433">
        <v>40000</v>
      </c>
      <c r="K792" s="433">
        <v>38850.980000000003</v>
      </c>
      <c r="L792" s="385">
        <v>1</v>
      </c>
    </row>
    <row r="793" spans="1:12" s="383" customFormat="1" ht="15" x14ac:dyDescent="0.25">
      <c r="A793" s="384" t="s">
        <v>704</v>
      </c>
      <c r="B793" s="430" t="s">
        <v>189</v>
      </c>
      <c r="C793" s="431">
        <v>97.218100000000007</v>
      </c>
      <c r="D793" s="431">
        <v>9</v>
      </c>
      <c r="E793" s="432" t="s">
        <v>814</v>
      </c>
      <c r="F793" s="431">
        <v>11.5</v>
      </c>
      <c r="G793" s="431">
        <v>12.0055112893066</v>
      </c>
      <c r="H793" s="432" t="s">
        <v>197</v>
      </c>
      <c r="I793" s="433">
        <v>10000</v>
      </c>
      <c r="J793" s="433">
        <v>10000</v>
      </c>
      <c r="K793" s="433">
        <v>9721.81</v>
      </c>
      <c r="L793" s="385">
        <v>1</v>
      </c>
    </row>
    <row r="794" spans="1:12" s="383" customFormat="1" ht="15" x14ac:dyDescent="0.25">
      <c r="A794" s="384" t="s">
        <v>704</v>
      </c>
      <c r="B794" s="430" t="s">
        <v>189</v>
      </c>
      <c r="C794" s="431">
        <v>97.264399999999995</v>
      </c>
      <c r="D794" s="431">
        <v>9</v>
      </c>
      <c r="E794" s="432" t="s">
        <v>815</v>
      </c>
      <c r="F794" s="431">
        <v>11.5</v>
      </c>
      <c r="G794" s="431">
        <v>12.0055112893066</v>
      </c>
      <c r="H794" s="432" t="s">
        <v>197</v>
      </c>
      <c r="I794" s="433">
        <v>7852.8</v>
      </c>
      <c r="J794" s="433">
        <v>7852.8</v>
      </c>
      <c r="K794" s="433">
        <v>7637.98</v>
      </c>
      <c r="L794" s="385">
        <v>1</v>
      </c>
    </row>
    <row r="795" spans="1:12" s="383" customFormat="1" ht="15" x14ac:dyDescent="0.25">
      <c r="A795" s="384" t="s">
        <v>704</v>
      </c>
      <c r="B795" s="430" t="s">
        <v>189</v>
      </c>
      <c r="C795" s="431">
        <v>97.581800000000001</v>
      </c>
      <c r="D795" s="431">
        <v>9</v>
      </c>
      <c r="E795" s="432" t="s">
        <v>816</v>
      </c>
      <c r="F795" s="431">
        <v>10.25</v>
      </c>
      <c r="G795" s="431">
        <v>10.650758059097299</v>
      </c>
      <c r="H795" s="432" t="s">
        <v>197</v>
      </c>
      <c r="I795" s="433">
        <v>50000</v>
      </c>
      <c r="J795" s="433">
        <v>50000</v>
      </c>
      <c r="K795" s="433">
        <v>48790.92</v>
      </c>
      <c r="L795" s="385">
        <v>2</v>
      </c>
    </row>
    <row r="796" spans="1:12" s="383" customFormat="1" ht="15" x14ac:dyDescent="0.25">
      <c r="A796" s="384" t="s">
        <v>704</v>
      </c>
      <c r="B796" s="430" t="s">
        <v>189</v>
      </c>
      <c r="C796" s="431">
        <v>97.669899999999998</v>
      </c>
      <c r="D796" s="431">
        <v>9</v>
      </c>
      <c r="E796" s="432" t="s">
        <v>320</v>
      </c>
      <c r="F796" s="431">
        <v>11.5</v>
      </c>
      <c r="G796" s="431">
        <v>12.0055112893066</v>
      </c>
      <c r="H796" s="432" t="s">
        <v>197</v>
      </c>
      <c r="I796" s="433">
        <v>40000</v>
      </c>
      <c r="J796" s="433">
        <v>40000</v>
      </c>
      <c r="K796" s="433">
        <v>39067.94</v>
      </c>
      <c r="L796" s="385">
        <v>1</v>
      </c>
    </row>
    <row r="797" spans="1:12" s="383" customFormat="1" ht="15" x14ac:dyDescent="0.25">
      <c r="A797" s="384" t="s">
        <v>704</v>
      </c>
      <c r="B797" s="430" t="s">
        <v>189</v>
      </c>
      <c r="C797" s="431">
        <v>97.763300000000001</v>
      </c>
      <c r="D797" s="431">
        <v>9</v>
      </c>
      <c r="E797" s="432" t="s">
        <v>270</v>
      </c>
      <c r="F797" s="431">
        <v>11.5</v>
      </c>
      <c r="G797" s="431">
        <v>12.0055112893066</v>
      </c>
      <c r="H797" s="432" t="s">
        <v>197</v>
      </c>
      <c r="I797" s="433">
        <v>10000</v>
      </c>
      <c r="J797" s="433">
        <v>10000</v>
      </c>
      <c r="K797" s="433">
        <v>9776.33</v>
      </c>
      <c r="L797" s="385">
        <v>1</v>
      </c>
    </row>
    <row r="798" spans="1:12" s="383" customFormat="1" ht="15" x14ac:dyDescent="0.25">
      <c r="A798" s="384" t="s">
        <v>704</v>
      </c>
      <c r="B798" s="430" t="s">
        <v>189</v>
      </c>
      <c r="C798" s="431">
        <v>97.810900000000004</v>
      </c>
      <c r="D798" s="431">
        <v>9</v>
      </c>
      <c r="E798" s="432" t="s">
        <v>817</v>
      </c>
      <c r="F798" s="431">
        <v>11.5</v>
      </c>
      <c r="G798" s="431">
        <v>12.0055112893066</v>
      </c>
      <c r="H798" s="432" t="s">
        <v>197</v>
      </c>
      <c r="I798" s="433">
        <v>7852.8</v>
      </c>
      <c r="J798" s="433">
        <v>7852.8</v>
      </c>
      <c r="K798" s="433">
        <v>7680.89</v>
      </c>
      <c r="L798" s="385">
        <v>1</v>
      </c>
    </row>
    <row r="799" spans="1:12" s="383" customFormat="1" ht="15" x14ac:dyDescent="0.25">
      <c r="A799" s="384" t="s">
        <v>704</v>
      </c>
      <c r="B799" s="430" t="s">
        <v>189</v>
      </c>
      <c r="C799" s="431">
        <v>97.832499999999996</v>
      </c>
      <c r="D799" s="431">
        <v>9</v>
      </c>
      <c r="E799" s="432" t="s">
        <v>397</v>
      </c>
      <c r="F799" s="431">
        <v>10.25</v>
      </c>
      <c r="G799" s="431">
        <v>10.650758059097299</v>
      </c>
      <c r="H799" s="432" t="s">
        <v>197</v>
      </c>
      <c r="I799" s="433">
        <v>50000</v>
      </c>
      <c r="J799" s="433">
        <v>50000</v>
      </c>
      <c r="K799" s="433">
        <v>48916.26</v>
      </c>
      <c r="L799" s="385">
        <v>2</v>
      </c>
    </row>
    <row r="800" spans="1:12" s="383" customFormat="1" ht="15" x14ac:dyDescent="0.25">
      <c r="A800" s="384" t="s">
        <v>704</v>
      </c>
      <c r="B800" s="430" t="s">
        <v>189</v>
      </c>
      <c r="C800" s="431">
        <v>98.089600000000004</v>
      </c>
      <c r="D800" s="431">
        <v>9</v>
      </c>
      <c r="E800" s="432" t="s">
        <v>818</v>
      </c>
      <c r="F800" s="431">
        <v>10.25</v>
      </c>
      <c r="G800" s="431">
        <v>10.650758059097299</v>
      </c>
      <c r="H800" s="432" t="s">
        <v>197</v>
      </c>
      <c r="I800" s="433">
        <v>50000</v>
      </c>
      <c r="J800" s="433">
        <v>50000</v>
      </c>
      <c r="K800" s="433">
        <v>49044.81</v>
      </c>
      <c r="L800" s="385">
        <v>2</v>
      </c>
    </row>
    <row r="801" spans="1:12" s="383" customFormat="1" ht="15" x14ac:dyDescent="0.25">
      <c r="A801" s="384" t="s">
        <v>704</v>
      </c>
      <c r="B801" s="430" t="s">
        <v>189</v>
      </c>
      <c r="C801" s="431">
        <v>98.227900000000005</v>
      </c>
      <c r="D801" s="431">
        <v>9</v>
      </c>
      <c r="E801" s="432" t="s">
        <v>348</v>
      </c>
      <c r="F801" s="431">
        <v>11.5</v>
      </c>
      <c r="G801" s="431">
        <v>12.0055112893066</v>
      </c>
      <c r="H801" s="432" t="s">
        <v>197</v>
      </c>
      <c r="I801" s="433">
        <v>40000</v>
      </c>
      <c r="J801" s="433">
        <v>40000</v>
      </c>
      <c r="K801" s="433">
        <v>39291.14</v>
      </c>
      <c r="L801" s="385">
        <v>1</v>
      </c>
    </row>
    <row r="802" spans="1:12" s="383" customFormat="1" ht="15" x14ac:dyDescent="0.25">
      <c r="A802" s="384" t="s">
        <v>704</v>
      </c>
      <c r="B802" s="430" t="s">
        <v>189</v>
      </c>
      <c r="C802" s="431">
        <v>98.324100000000001</v>
      </c>
      <c r="D802" s="431">
        <v>9</v>
      </c>
      <c r="E802" s="432" t="s">
        <v>819</v>
      </c>
      <c r="F802" s="431">
        <v>11.5</v>
      </c>
      <c r="G802" s="431">
        <v>12.0055112893066</v>
      </c>
      <c r="H802" s="432" t="s">
        <v>197</v>
      </c>
      <c r="I802" s="433">
        <v>10000</v>
      </c>
      <c r="J802" s="433">
        <v>10000</v>
      </c>
      <c r="K802" s="433">
        <v>9832.41</v>
      </c>
      <c r="L802" s="385">
        <v>1</v>
      </c>
    </row>
    <row r="803" spans="1:12" s="383" customFormat="1" ht="15" x14ac:dyDescent="0.25">
      <c r="A803" s="384" t="s">
        <v>704</v>
      </c>
      <c r="B803" s="430" t="s">
        <v>189</v>
      </c>
      <c r="C803" s="431">
        <v>98.373099999999994</v>
      </c>
      <c r="D803" s="431">
        <v>9</v>
      </c>
      <c r="E803" s="432" t="s">
        <v>820</v>
      </c>
      <c r="F803" s="431">
        <v>11.5</v>
      </c>
      <c r="G803" s="431">
        <v>12.0055112893066</v>
      </c>
      <c r="H803" s="432" t="s">
        <v>197</v>
      </c>
      <c r="I803" s="433">
        <v>7852.8</v>
      </c>
      <c r="J803" s="433">
        <v>7852.8</v>
      </c>
      <c r="K803" s="433">
        <v>7725.05</v>
      </c>
      <c r="L803" s="385">
        <v>1</v>
      </c>
    </row>
    <row r="804" spans="1:12" s="383" customFormat="1" ht="15" x14ac:dyDescent="0.25">
      <c r="A804" s="384" t="s">
        <v>704</v>
      </c>
      <c r="B804" s="430" t="s">
        <v>189</v>
      </c>
      <c r="C804" s="431">
        <v>98.801900000000003</v>
      </c>
      <c r="D804" s="431">
        <v>9</v>
      </c>
      <c r="E804" s="432" t="s">
        <v>661</v>
      </c>
      <c r="F804" s="431">
        <v>11.5</v>
      </c>
      <c r="G804" s="431">
        <v>12.0055112893066</v>
      </c>
      <c r="H804" s="432" t="s">
        <v>197</v>
      </c>
      <c r="I804" s="433">
        <v>40000</v>
      </c>
      <c r="J804" s="433">
        <v>40000</v>
      </c>
      <c r="K804" s="433">
        <v>39520.76</v>
      </c>
      <c r="L804" s="385">
        <v>1</v>
      </c>
    </row>
    <row r="805" spans="1:12" s="383" customFormat="1" ht="15" x14ac:dyDescent="0.25">
      <c r="A805" s="384" t="s">
        <v>704</v>
      </c>
      <c r="B805" s="430" t="s">
        <v>189</v>
      </c>
      <c r="C805" s="431">
        <v>98.900999999999996</v>
      </c>
      <c r="D805" s="431">
        <v>9</v>
      </c>
      <c r="E805" s="432" t="s">
        <v>368</v>
      </c>
      <c r="F805" s="431">
        <v>11.5</v>
      </c>
      <c r="G805" s="431">
        <v>12.0055112893066</v>
      </c>
      <c r="H805" s="432" t="s">
        <v>197</v>
      </c>
      <c r="I805" s="433">
        <v>10000</v>
      </c>
      <c r="J805" s="433">
        <v>10000</v>
      </c>
      <c r="K805" s="433">
        <v>9890.1</v>
      </c>
      <c r="L805" s="385">
        <v>1</v>
      </c>
    </row>
    <row r="806" spans="1:12" s="383" customFormat="1" ht="15" x14ac:dyDescent="0.25">
      <c r="A806" s="384" t="s">
        <v>704</v>
      </c>
      <c r="B806" s="430" t="s">
        <v>189</v>
      </c>
      <c r="C806" s="431">
        <v>98.951499999999996</v>
      </c>
      <c r="D806" s="431">
        <v>9</v>
      </c>
      <c r="E806" s="432" t="s">
        <v>403</v>
      </c>
      <c r="F806" s="431">
        <v>11.5</v>
      </c>
      <c r="G806" s="431">
        <v>12.0055112893066</v>
      </c>
      <c r="H806" s="432" t="s">
        <v>197</v>
      </c>
      <c r="I806" s="433">
        <v>7852.8</v>
      </c>
      <c r="J806" s="433">
        <v>7852.8</v>
      </c>
      <c r="K806" s="433">
        <v>7770.47</v>
      </c>
      <c r="L806" s="385">
        <v>1</v>
      </c>
    </row>
    <row r="807" spans="1:12" s="383" customFormat="1" ht="15" x14ac:dyDescent="0.25">
      <c r="A807" s="384" t="s">
        <v>704</v>
      </c>
      <c r="B807" s="430" t="s">
        <v>189</v>
      </c>
      <c r="C807" s="431">
        <v>99.392499999999998</v>
      </c>
      <c r="D807" s="431">
        <v>9</v>
      </c>
      <c r="E807" s="432" t="s">
        <v>423</v>
      </c>
      <c r="F807" s="431">
        <v>11.5</v>
      </c>
      <c r="G807" s="431">
        <v>12.0055112893066</v>
      </c>
      <c r="H807" s="432" t="s">
        <v>197</v>
      </c>
      <c r="I807" s="433">
        <v>40000</v>
      </c>
      <c r="J807" s="433">
        <v>40000</v>
      </c>
      <c r="K807" s="433">
        <v>39756.99</v>
      </c>
      <c r="L807" s="385">
        <v>1</v>
      </c>
    </row>
    <row r="808" spans="1:12" s="383" customFormat="1" ht="15" x14ac:dyDescent="0.25">
      <c r="A808" s="384" t="s">
        <v>704</v>
      </c>
      <c r="B808" s="430" t="s">
        <v>189</v>
      </c>
      <c r="C808" s="431">
        <v>99.494600000000005</v>
      </c>
      <c r="D808" s="431">
        <v>9</v>
      </c>
      <c r="E808" s="432" t="s">
        <v>659</v>
      </c>
      <c r="F808" s="431">
        <v>11.5</v>
      </c>
      <c r="G808" s="431">
        <v>12.0055112893066</v>
      </c>
      <c r="H808" s="432" t="s">
        <v>197</v>
      </c>
      <c r="I808" s="433">
        <v>10000</v>
      </c>
      <c r="J808" s="433">
        <v>10000</v>
      </c>
      <c r="K808" s="433">
        <v>9949.4599999999991</v>
      </c>
      <c r="L808" s="385">
        <v>1</v>
      </c>
    </row>
    <row r="809" spans="1:12" s="383" customFormat="1" ht="15" x14ac:dyDescent="0.25">
      <c r="A809" s="384" t="s">
        <v>704</v>
      </c>
      <c r="B809" s="430" t="s">
        <v>189</v>
      </c>
      <c r="C809" s="431">
        <v>99.546599999999998</v>
      </c>
      <c r="D809" s="431">
        <v>9</v>
      </c>
      <c r="E809" s="432" t="s">
        <v>821</v>
      </c>
      <c r="F809" s="431">
        <v>11.5</v>
      </c>
      <c r="G809" s="431">
        <v>12.0055112893066</v>
      </c>
      <c r="H809" s="432" t="s">
        <v>197</v>
      </c>
      <c r="I809" s="433">
        <v>7852.8</v>
      </c>
      <c r="J809" s="433">
        <v>7852.8</v>
      </c>
      <c r="K809" s="433">
        <v>7817.19</v>
      </c>
      <c r="L809" s="385">
        <v>1</v>
      </c>
    </row>
    <row r="810" spans="1:12" s="383" customFormat="1" ht="15" x14ac:dyDescent="0.25">
      <c r="A810" s="384" t="s">
        <v>226</v>
      </c>
      <c r="B810" s="430" t="s">
        <v>189</v>
      </c>
      <c r="C810" s="431">
        <v>99.361500000000007</v>
      </c>
      <c r="D810" s="431">
        <v>9</v>
      </c>
      <c r="E810" s="432" t="s">
        <v>451</v>
      </c>
      <c r="F810" s="431">
        <v>10</v>
      </c>
      <c r="G810" s="431">
        <v>10.381289062499899</v>
      </c>
      <c r="H810" s="432" t="s">
        <v>197</v>
      </c>
      <c r="I810" s="433">
        <v>21553.5</v>
      </c>
      <c r="J810" s="433">
        <v>21553.5</v>
      </c>
      <c r="K810" s="433">
        <v>21415.89</v>
      </c>
      <c r="L810" s="385">
        <v>1</v>
      </c>
    </row>
    <row r="811" spans="1:12" s="383" customFormat="1" ht="15" x14ac:dyDescent="0.25">
      <c r="A811" s="384" t="s">
        <v>226</v>
      </c>
      <c r="B811" s="430" t="s">
        <v>189</v>
      </c>
      <c r="C811" s="431">
        <v>100.08540000000001</v>
      </c>
      <c r="D811" s="431">
        <v>9</v>
      </c>
      <c r="E811" s="432" t="s">
        <v>821</v>
      </c>
      <c r="F811" s="431">
        <v>8.5</v>
      </c>
      <c r="G811" s="431">
        <v>8.7747961721190997</v>
      </c>
      <c r="H811" s="432" t="s">
        <v>197</v>
      </c>
      <c r="I811" s="433">
        <v>21136.5</v>
      </c>
      <c r="J811" s="433">
        <v>21136.5</v>
      </c>
      <c r="K811" s="433">
        <v>21154.55</v>
      </c>
      <c r="L811" s="385">
        <v>1</v>
      </c>
    </row>
    <row r="812" spans="1:12" s="383" customFormat="1" ht="15" x14ac:dyDescent="0.25">
      <c r="A812" s="384" t="s">
        <v>333</v>
      </c>
      <c r="B812" s="430" t="s">
        <v>189</v>
      </c>
      <c r="C812" s="431">
        <v>94.366699999999994</v>
      </c>
      <c r="D812" s="431">
        <v>8.5</v>
      </c>
      <c r="E812" s="432" t="s">
        <v>822</v>
      </c>
      <c r="F812" s="431">
        <v>13</v>
      </c>
      <c r="G812" s="431">
        <v>13.647592816406201</v>
      </c>
      <c r="H812" s="432" t="s">
        <v>197</v>
      </c>
      <c r="I812" s="433">
        <v>35650</v>
      </c>
      <c r="J812" s="433">
        <v>35650</v>
      </c>
      <c r="K812" s="433">
        <v>33641.75</v>
      </c>
      <c r="L812" s="385">
        <v>2</v>
      </c>
    </row>
    <row r="813" spans="1:12" s="383" customFormat="1" ht="15" x14ac:dyDescent="0.25">
      <c r="A813" s="384" t="s">
        <v>711</v>
      </c>
      <c r="B813" s="430" t="s">
        <v>189</v>
      </c>
      <c r="C813" s="431">
        <v>90.632599999999996</v>
      </c>
      <c r="D813" s="431">
        <v>9</v>
      </c>
      <c r="E813" s="432" t="s">
        <v>823</v>
      </c>
      <c r="F813" s="431">
        <v>11.5</v>
      </c>
      <c r="G813" s="431">
        <v>12.0055112893066</v>
      </c>
      <c r="H813" s="432" t="s">
        <v>197</v>
      </c>
      <c r="I813" s="433">
        <v>25000</v>
      </c>
      <c r="J813" s="433">
        <v>25000</v>
      </c>
      <c r="K813" s="433">
        <v>22658.15</v>
      </c>
      <c r="L813" s="385">
        <v>1</v>
      </c>
    </row>
    <row r="814" spans="1:12" s="383" customFormat="1" ht="15" x14ac:dyDescent="0.25">
      <c r="A814" s="384" t="s">
        <v>711</v>
      </c>
      <c r="B814" s="430" t="s">
        <v>189</v>
      </c>
      <c r="C814" s="431">
        <v>90.639899999999997</v>
      </c>
      <c r="D814" s="431">
        <v>9</v>
      </c>
      <c r="E814" s="432" t="s">
        <v>573</v>
      </c>
      <c r="F814" s="431">
        <v>11.5</v>
      </c>
      <c r="G814" s="431">
        <v>12.0055112893066</v>
      </c>
      <c r="H814" s="432" t="s">
        <v>197</v>
      </c>
      <c r="I814" s="433">
        <v>25000</v>
      </c>
      <c r="J814" s="433">
        <v>25000</v>
      </c>
      <c r="K814" s="433">
        <v>22659.97</v>
      </c>
      <c r="L814" s="385">
        <v>1</v>
      </c>
    </row>
    <row r="815" spans="1:12" s="383" customFormat="1" ht="15" x14ac:dyDescent="0.25">
      <c r="A815" s="384" t="s">
        <v>711</v>
      </c>
      <c r="B815" s="430" t="s">
        <v>189</v>
      </c>
      <c r="C815" s="431">
        <v>90.654499999999999</v>
      </c>
      <c r="D815" s="431">
        <v>9</v>
      </c>
      <c r="E815" s="432" t="s">
        <v>376</v>
      </c>
      <c r="F815" s="431">
        <v>11.5</v>
      </c>
      <c r="G815" s="431">
        <v>12.0055112893066</v>
      </c>
      <c r="H815" s="432" t="s">
        <v>197</v>
      </c>
      <c r="I815" s="433">
        <v>20547.599999999999</v>
      </c>
      <c r="J815" s="433">
        <v>20547.599999999999</v>
      </c>
      <c r="K815" s="433">
        <v>18627.330000000002</v>
      </c>
      <c r="L815" s="385">
        <v>1</v>
      </c>
    </row>
    <row r="816" spans="1:12" s="383" customFormat="1" ht="15" x14ac:dyDescent="0.25">
      <c r="A816" s="384" t="s">
        <v>711</v>
      </c>
      <c r="B816" s="430" t="s">
        <v>189</v>
      </c>
      <c r="C816" s="431">
        <v>90.988399999999999</v>
      </c>
      <c r="D816" s="431">
        <v>9</v>
      </c>
      <c r="E816" s="432" t="s">
        <v>824</v>
      </c>
      <c r="F816" s="431">
        <v>11.5</v>
      </c>
      <c r="G816" s="431">
        <v>12.0055112893066</v>
      </c>
      <c r="H816" s="432" t="s">
        <v>197</v>
      </c>
      <c r="I816" s="433">
        <v>25000</v>
      </c>
      <c r="J816" s="433">
        <v>25000</v>
      </c>
      <c r="K816" s="433">
        <v>22747.09</v>
      </c>
      <c r="L816" s="385">
        <v>1</v>
      </c>
    </row>
    <row r="817" spans="1:12" s="383" customFormat="1" ht="15" x14ac:dyDescent="0.25">
      <c r="A817" s="384" t="s">
        <v>711</v>
      </c>
      <c r="B817" s="430" t="s">
        <v>189</v>
      </c>
      <c r="C817" s="431">
        <v>90.995900000000006</v>
      </c>
      <c r="D817" s="431">
        <v>9</v>
      </c>
      <c r="E817" s="432" t="s">
        <v>825</v>
      </c>
      <c r="F817" s="431">
        <v>11.5</v>
      </c>
      <c r="G817" s="431">
        <v>12.0055112893066</v>
      </c>
      <c r="H817" s="432" t="s">
        <v>197</v>
      </c>
      <c r="I817" s="433">
        <v>25000</v>
      </c>
      <c r="J817" s="433">
        <v>25000</v>
      </c>
      <c r="K817" s="433">
        <v>22748.97</v>
      </c>
      <c r="L817" s="385">
        <v>1</v>
      </c>
    </row>
    <row r="818" spans="1:12" s="383" customFormat="1" ht="15" x14ac:dyDescent="0.25">
      <c r="A818" s="384" t="s">
        <v>711</v>
      </c>
      <c r="B818" s="430" t="s">
        <v>189</v>
      </c>
      <c r="C818" s="431">
        <v>91.010999999999996</v>
      </c>
      <c r="D818" s="431">
        <v>9</v>
      </c>
      <c r="E818" s="432" t="s">
        <v>389</v>
      </c>
      <c r="F818" s="431">
        <v>11.5</v>
      </c>
      <c r="G818" s="431">
        <v>12.0055112893066</v>
      </c>
      <c r="H818" s="432" t="s">
        <v>197</v>
      </c>
      <c r="I818" s="433">
        <v>20547.599999999999</v>
      </c>
      <c r="J818" s="433">
        <v>20547.599999999999</v>
      </c>
      <c r="K818" s="433">
        <v>18700.57</v>
      </c>
      <c r="L818" s="385">
        <v>1</v>
      </c>
    </row>
    <row r="819" spans="1:12" s="383" customFormat="1" ht="15" x14ac:dyDescent="0.25">
      <c r="A819" s="384" t="s">
        <v>711</v>
      </c>
      <c r="B819" s="430" t="s">
        <v>189</v>
      </c>
      <c r="C819" s="431">
        <v>91.354399999999998</v>
      </c>
      <c r="D819" s="431">
        <v>9</v>
      </c>
      <c r="E819" s="432" t="s">
        <v>826</v>
      </c>
      <c r="F819" s="431">
        <v>11.5</v>
      </c>
      <c r="G819" s="431">
        <v>12.0055112893066</v>
      </c>
      <c r="H819" s="432" t="s">
        <v>197</v>
      </c>
      <c r="I819" s="433">
        <v>25000</v>
      </c>
      <c r="J819" s="433">
        <v>25000</v>
      </c>
      <c r="K819" s="433">
        <v>22838.6</v>
      </c>
      <c r="L819" s="385">
        <v>1</v>
      </c>
    </row>
    <row r="820" spans="1:12" s="383" customFormat="1" ht="15" x14ac:dyDescent="0.25">
      <c r="A820" s="384" t="s">
        <v>711</v>
      </c>
      <c r="B820" s="430" t="s">
        <v>189</v>
      </c>
      <c r="C820" s="431">
        <v>91.362099999999998</v>
      </c>
      <c r="D820" s="431">
        <v>9</v>
      </c>
      <c r="E820" s="432" t="s">
        <v>827</v>
      </c>
      <c r="F820" s="431">
        <v>11.5</v>
      </c>
      <c r="G820" s="431">
        <v>12.0055112893066</v>
      </c>
      <c r="H820" s="432" t="s">
        <v>197</v>
      </c>
      <c r="I820" s="433">
        <v>25000</v>
      </c>
      <c r="J820" s="433">
        <v>25000</v>
      </c>
      <c r="K820" s="433">
        <v>22840.53</v>
      </c>
      <c r="L820" s="385">
        <v>1</v>
      </c>
    </row>
    <row r="821" spans="1:12" s="383" customFormat="1" ht="15" x14ac:dyDescent="0.25">
      <c r="A821" s="384" t="s">
        <v>711</v>
      </c>
      <c r="B821" s="430" t="s">
        <v>189</v>
      </c>
      <c r="C821" s="431">
        <v>91.377700000000004</v>
      </c>
      <c r="D821" s="431">
        <v>9</v>
      </c>
      <c r="E821" s="432" t="s">
        <v>626</v>
      </c>
      <c r="F821" s="431">
        <v>11.5</v>
      </c>
      <c r="G821" s="431">
        <v>12.0055112893066</v>
      </c>
      <c r="H821" s="432" t="s">
        <v>197</v>
      </c>
      <c r="I821" s="433">
        <v>20547.599999999999</v>
      </c>
      <c r="J821" s="433">
        <v>20547.599999999999</v>
      </c>
      <c r="K821" s="433">
        <v>18775.919999999998</v>
      </c>
      <c r="L821" s="385">
        <v>1</v>
      </c>
    </row>
    <row r="822" spans="1:12" s="383" customFormat="1" ht="15" x14ac:dyDescent="0.25">
      <c r="A822" s="384" t="s">
        <v>711</v>
      </c>
      <c r="B822" s="430" t="s">
        <v>189</v>
      </c>
      <c r="C822" s="431">
        <v>91.730900000000005</v>
      </c>
      <c r="D822" s="431">
        <v>9</v>
      </c>
      <c r="E822" s="432" t="s">
        <v>828</v>
      </c>
      <c r="F822" s="431">
        <v>11.5</v>
      </c>
      <c r="G822" s="431">
        <v>12.0055112893066</v>
      </c>
      <c r="H822" s="432" t="s">
        <v>197</v>
      </c>
      <c r="I822" s="433">
        <v>25000</v>
      </c>
      <c r="J822" s="433">
        <v>25000</v>
      </c>
      <c r="K822" s="433">
        <v>22932.73</v>
      </c>
      <c r="L822" s="385">
        <v>1</v>
      </c>
    </row>
    <row r="823" spans="1:12" s="383" customFormat="1" ht="15" x14ac:dyDescent="0.25">
      <c r="A823" s="384" t="s">
        <v>711</v>
      </c>
      <c r="B823" s="430" t="s">
        <v>189</v>
      </c>
      <c r="C823" s="431">
        <v>91.738900000000001</v>
      </c>
      <c r="D823" s="431">
        <v>9</v>
      </c>
      <c r="E823" s="432" t="s">
        <v>829</v>
      </c>
      <c r="F823" s="431">
        <v>11.5</v>
      </c>
      <c r="G823" s="431">
        <v>12.0055112893066</v>
      </c>
      <c r="H823" s="432" t="s">
        <v>197</v>
      </c>
      <c r="I823" s="433">
        <v>25000</v>
      </c>
      <c r="J823" s="433">
        <v>25000</v>
      </c>
      <c r="K823" s="433">
        <v>22934.720000000001</v>
      </c>
      <c r="L823" s="385">
        <v>1</v>
      </c>
    </row>
    <row r="824" spans="1:12" s="383" customFormat="1" ht="15" x14ac:dyDescent="0.25">
      <c r="A824" s="384" t="s">
        <v>711</v>
      </c>
      <c r="B824" s="430" t="s">
        <v>189</v>
      </c>
      <c r="C824" s="431">
        <v>91.754900000000006</v>
      </c>
      <c r="D824" s="431">
        <v>9</v>
      </c>
      <c r="E824" s="432" t="s">
        <v>830</v>
      </c>
      <c r="F824" s="431">
        <v>11.5</v>
      </c>
      <c r="G824" s="431">
        <v>12.0055112893066</v>
      </c>
      <c r="H824" s="432" t="s">
        <v>197</v>
      </c>
      <c r="I824" s="433">
        <v>20547.599999999999</v>
      </c>
      <c r="J824" s="433">
        <v>20547.599999999999</v>
      </c>
      <c r="K824" s="433">
        <v>18853.439999999999</v>
      </c>
      <c r="L824" s="385">
        <v>1</v>
      </c>
    </row>
    <row r="825" spans="1:12" s="383" customFormat="1" ht="15" x14ac:dyDescent="0.25">
      <c r="A825" s="384" t="s">
        <v>711</v>
      </c>
      <c r="B825" s="430" t="s">
        <v>189</v>
      </c>
      <c r="C825" s="431">
        <v>92.118300000000005</v>
      </c>
      <c r="D825" s="431">
        <v>9</v>
      </c>
      <c r="E825" s="432" t="s">
        <v>831</v>
      </c>
      <c r="F825" s="431">
        <v>11.5</v>
      </c>
      <c r="G825" s="431">
        <v>12.0055112893066</v>
      </c>
      <c r="H825" s="432" t="s">
        <v>197</v>
      </c>
      <c r="I825" s="433">
        <v>25000</v>
      </c>
      <c r="J825" s="433">
        <v>25000</v>
      </c>
      <c r="K825" s="433">
        <v>23029.57</v>
      </c>
      <c r="L825" s="385">
        <v>1</v>
      </c>
    </row>
    <row r="826" spans="1:12" s="383" customFormat="1" ht="15" x14ac:dyDescent="0.25">
      <c r="A826" s="384" t="s">
        <v>711</v>
      </c>
      <c r="B826" s="430" t="s">
        <v>189</v>
      </c>
      <c r="C826" s="431">
        <v>92.126499999999993</v>
      </c>
      <c r="D826" s="431">
        <v>9</v>
      </c>
      <c r="E826" s="432" t="s">
        <v>584</v>
      </c>
      <c r="F826" s="431">
        <v>11.5</v>
      </c>
      <c r="G826" s="431">
        <v>12.0055112893066</v>
      </c>
      <c r="H826" s="432" t="s">
        <v>197</v>
      </c>
      <c r="I826" s="433">
        <v>25000</v>
      </c>
      <c r="J826" s="433">
        <v>25000</v>
      </c>
      <c r="K826" s="433">
        <v>23031.63</v>
      </c>
      <c r="L826" s="385">
        <v>1</v>
      </c>
    </row>
    <row r="827" spans="1:12" s="383" customFormat="1" ht="15" x14ac:dyDescent="0.25">
      <c r="A827" s="384" t="s">
        <v>711</v>
      </c>
      <c r="B827" s="430" t="s">
        <v>189</v>
      </c>
      <c r="C827" s="431">
        <v>92.143000000000001</v>
      </c>
      <c r="D827" s="431">
        <v>9</v>
      </c>
      <c r="E827" s="432" t="s">
        <v>832</v>
      </c>
      <c r="F827" s="431">
        <v>11.5</v>
      </c>
      <c r="G827" s="431">
        <v>12.0055112893066</v>
      </c>
      <c r="H827" s="432" t="s">
        <v>197</v>
      </c>
      <c r="I827" s="433">
        <v>20547.599999999999</v>
      </c>
      <c r="J827" s="433">
        <v>20547.599999999999</v>
      </c>
      <c r="K827" s="433">
        <v>18933.18</v>
      </c>
      <c r="L827" s="385">
        <v>1</v>
      </c>
    </row>
    <row r="828" spans="1:12" s="383" customFormat="1" ht="15" x14ac:dyDescent="0.25">
      <c r="A828" s="384" t="s">
        <v>711</v>
      </c>
      <c r="B828" s="430" t="s">
        <v>189</v>
      </c>
      <c r="C828" s="431">
        <v>92.516800000000003</v>
      </c>
      <c r="D828" s="431">
        <v>9</v>
      </c>
      <c r="E828" s="432" t="s">
        <v>833</v>
      </c>
      <c r="F828" s="431">
        <v>11.5</v>
      </c>
      <c r="G828" s="431">
        <v>12.0055112893066</v>
      </c>
      <c r="H828" s="432" t="s">
        <v>197</v>
      </c>
      <c r="I828" s="433">
        <v>25000</v>
      </c>
      <c r="J828" s="433">
        <v>25000</v>
      </c>
      <c r="K828" s="433">
        <v>23129.200000000001</v>
      </c>
      <c r="L828" s="385">
        <v>1</v>
      </c>
    </row>
    <row r="829" spans="1:12" s="289" customFormat="1" ht="15.6" x14ac:dyDescent="0.25">
      <c r="A829" s="384" t="s">
        <v>711</v>
      </c>
      <c r="B829" s="430" t="s">
        <v>189</v>
      </c>
      <c r="C829" s="431">
        <v>92.525300000000001</v>
      </c>
      <c r="D829" s="431">
        <v>9</v>
      </c>
      <c r="E829" s="432" t="s">
        <v>421</v>
      </c>
      <c r="F829" s="431">
        <v>11.5</v>
      </c>
      <c r="G829" s="431">
        <v>12.0055112893066</v>
      </c>
      <c r="H829" s="432" t="s">
        <v>197</v>
      </c>
      <c r="I829" s="433">
        <v>25000</v>
      </c>
      <c r="J829" s="433">
        <v>25000</v>
      </c>
      <c r="K829" s="433">
        <v>23131.31</v>
      </c>
      <c r="L829" s="385">
        <v>1</v>
      </c>
    </row>
    <row r="830" spans="1:12" s="289" customFormat="1" ht="15.6" x14ac:dyDescent="0.25">
      <c r="A830" s="384" t="s">
        <v>711</v>
      </c>
      <c r="B830" s="430" t="s">
        <v>189</v>
      </c>
      <c r="C830" s="431">
        <v>92.542299999999997</v>
      </c>
      <c r="D830" s="431">
        <v>9</v>
      </c>
      <c r="E830" s="432" t="s">
        <v>834</v>
      </c>
      <c r="F830" s="431">
        <v>11.5</v>
      </c>
      <c r="G830" s="431">
        <v>12.0055112893066</v>
      </c>
      <c r="H830" s="432" t="s">
        <v>197</v>
      </c>
      <c r="I830" s="433">
        <v>20547.599999999999</v>
      </c>
      <c r="J830" s="433">
        <v>20547.599999999999</v>
      </c>
      <c r="K830" s="433">
        <v>19015.22</v>
      </c>
      <c r="L830" s="385">
        <v>1</v>
      </c>
    </row>
    <row r="831" spans="1:12" s="383" customFormat="1" ht="15" x14ac:dyDescent="0.25">
      <c r="A831" s="384" t="s">
        <v>711</v>
      </c>
      <c r="B831" s="430" t="s">
        <v>189</v>
      </c>
      <c r="C831" s="431">
        <v>92.926699999999997</v>
      </c>
      <c r="D831" s="431">
        <v>9</v>
      </c>
      <c r="E831" s="432" t="s">
        <v>472</v>
      </c>
      <c r="F831" s="431">
        <v>11.5</v>
      </c>
      <c r="G831" s="431">
        <v>12.0055112893066</v>
      </c>
      <c r="H831" s="432" t="s">
        <v>197</v>
      </c>
      <c r="I831" s="433">
        <v>25000</v>
      </c>
      <c r="J831" s="433">
        <v>25000</v>
      </c>
      <c r="K831" s="433">
        <v>23231.69</v>
      </c>
      <c r="L831" s="385">
        <v>1</v>
      </c>
    </row>
    <row r="832" spans="1:12" s="383" customFormat="1" ht="15" x14ac:dyDescent="0.25">
      <c r="A832" s="384" t="s">
        <v>711</v>
      </c>
      <c r="B832" s="430" t="s">
        <v>189</v>
      </c>
      <c r="C832" s="431">
        <v>92.935500000000005</v>
      </c>
      <c r="D832" s="431">
        <v>9</v>
      </c>
      <c r="E832" s="432" t="s">
        <v>835</v>
      </c>
      <c r="F832" s="431">
        <v>11.5</v>
      </c>
      <c r="G832" s="431">
        <v>12.0055112893066</v>
      </c>
      <c r="H832" s="432" t="s">
        <v>197</v>
      </c>
      <c r="I832" s="433">
        <v>25000</v>
      </c>
      <c r="J832" s="433">
        <v>25000</v>
      </c>
      <c r="K832" s="433">
        <v>23233.87</v>
      </c>
      <c r="L832" s="385">
        <v>1</v>
      </c>
    </row>
    <row r="833" spans="1:12" s="383" customFormat="1" ht="15" x14ac:dyDescent="0.25">
      <c r="A833" s="384" t="s">
        <v>711</v>
      </c>
      <c r="B833" s="430" t="s">
        <v>189</v>
      </c>
      <c r="C833" s="431">
        <v>92.953000000000003</v>
      </c>
      <c r="D833" s="431">
        <v>9</v>
      </c>
      <c r="E833" s="432" t="s">
        <v>836</v>
      </c>
      <c r="F833" s="431">
        <v>11.5</v>
      </c>
      <c r="G833" s="431">
        <v>12.0055112893066</v>
      </c>
      <c r="H833" s="432" t="s">
        <v>197</v>
      </c>
      <c r="I833" s="433">
        <v>20547.599999999999</v>
      </c>
      <c r="J833" s="433">
        <v>20547.599999999999</v>
      </c>
      <c r="K833" s="433">
        <v>19099.62</v>
      </c>
      <c r="L833" s="385">
        <v>1</v>
      </c>
    </row>
    <row r="834" spans="1:12" s="383" customFormat="1" ht="15" x14ac:dyDescent="0.25">
      <c r="A834" s="384" t="s">
        <v>711</v>
      </c>
      <c r="B834" s="430" t="s">
        <v>189</v>
      </c>
      <c r="C834" s="431">
        <v>93.348500000000001</v>
      </c>
      <c r="D834" s="431">
        <v>9</v>
      </c>
      <c r="E834" s="432" t="s">
        <v>837</v>
      </c>
      <c r="F834" s="431">
        <v>11.5</v>
      </c>
      <c r="G834" s="431">
        <v>12.0055112893066</v>
      </c>
      <c r="H834" s="432" t="s">
        <v>197</v>
      </c>
      <c r="I834" s="433">
        <v>25000</v>
      </c>
      <c r="J834" s="433">
        <v>25000</v>
      </c>
      <c r="K834" s="433">
        <v>23337.119999999999</v>
      </c>
      <c r="L834" s="385">
        <v>1</v>
      </c>
    </row>
    <row r="835" spans="1:12" s="383" customFormat="1" ht="15" x14ac:dyDescent="0.25">
      <c r="A835" s="384" t="s">
        <v>711</v>
      </c>
      <c r="B835" s="430" t="s">
        <v>189</v>
      </c>
      <c r="C835" s="431">
        <v>93.357500000000002</v>
      </c>
      <c r="D835" s="431">
        <v>9</v>
      </c>
      <c r="E835" s="432" t="s">
        <v>838</v>
      </c>
      <c r="F835" s="431">
        <v>11.5</v>
      </c>
      <c r="G835" s="431">
        <v>12.0055112893066</v>
      </c>
      <c r="H835" s="432" t="s">
        <v>197</v>
      </c>
      <c r="I835" s="433">
        <v>25000</v>
      </c>
      <c r="J835" s="433">
        <v>25000</v>
      </c>
      <c r="K835" s="433">
        <v>23339.37</v>
      </c>
      <c r="L835" s="385">
        <v>1</v>
      </c>
    </row>
    <row r="836" spans="1:12" s="383" customFormat="1" ht="15" x14ac:dyDescent="0.25">
      <c r="A836" s="384" t="s">
        <v>711</v>
      </c>
      <c r="B836" s="430" t="s">
        <v>189</v>
      </c>
      <c r="C836" s="431">
        <v>93.375600000000006</v>
      </c>
      <c r="D836" s="431">
        <v>9</v>
      </c>
      <c r="E836" s="432" t="s">
        <v>839</v>
      </c>
      <c r="F836" s="431">
        <v>11.5</v>
      </c>
      <c r="G836" s="431">
        <v>12.0055112893066</v>
      </c>
      <c r="H836" s="432" t="s">
        <v>197</v>
      </c>
      <c r="I836" s="433">
        <v>20547.599999999999</v>
      </c>
      <c r="J836" s="433">
        <v>20547.599999999999</v>
      </c>
      <c r="K836" s="433">
        <v>19186.439999999999</v>
      </c>
      <c r="L836" s="385">
        <v>1</v>
      </c>
    </row>
    <row r="837" spans="1:12" s="383" customFormat="1" ht="15" x14ac:dyDescent="0.25">
      <c r="A837" s="384" t="s">
        <v>711</v>
      </c>
      <c r="B837" s="430" t="s">
        <v>189</v>
      </c>
      <c r="C837" s="431">
        <v>93.782399999999996</v>
      </c>
      <c r="D837" s="431">
        <v>9</v>
      </c>
      <c r="E837" s="432" t="s">
        <v>326</v>
      </c>
      <c r="F837" s="431">
        <v>11.5</v>
      </c>
      <c r="G837" s="431">
        <v>12.0055112893066</v>
      </c>
      <c r="H837" s="432" t="s">
        <v>197</v>
      </c>
      <c r="I837" s="433">
        <v>25000</v>
      </c>
      <c r="J837" s="433">
        <v>25000</v>
      </c>
      <c r="K837" s="433">
        <v>23445.59</v>
      </c>
      <c r="L837" s="385">
        <v>1</v>
      </c>
    </row>
    <row r="838" spans="1:12" s="383" customFormat="1" ht="15" x14ac:dyDescent="0.25">
      <c r="A838" s="384" t="s">
        <v>711</v>
      </c>
      <c r="B838" s="430" t="s">
        <v>189</v>
      </c>
      <c r="C838" s="431">
        <v>93.791600000000003</v>
      </c>
      <c r="D838" s="431">
        <v>9</v>
      </c>
      <c r="E838" s="432" t="s">
        <v>412</v>
      </c>
      <c r="F838" s="431">
        <v>11.5</v>
      </c>
      <c r="G838" s="431">
        <v>12.0055112893066</v>
      </c>
      <c r="H838" s="432" t="s">
        <v>197</v>
      </c>
      <c r="I838" s="433">
        <v>25000</v>
      </c>
      <c r="J838" s="433">
        <v>25000</v>
      </c>
      <c r="K838" s="433">
        <v>23447.9</v>
      </c>
      <c r="L838" s="385">
        <v>1</v>
      </c>
    </row>
    <row r="839" spans="1:12" s="383" customFormat="1" ht="15" x14ac:dyDescent="0.25">
      <c r="A839" s="384" t="s">
        <v>711</v>
      </c>
      <c r="B839" s="430" t="s">
        <v>189</v>
      </c>
      <c r="C839" s="431">
        <v>93.810299999999998</v>
      </c>
      <c r="D839" s="431">
        <v>9</v>
      </c>
      <c r="E839" s="432" t="s">
        <v>675</v>
      </c>
      <c r="F839" s="431">
        <v>11.5</v>
      </c>
      <c r="G839" s="431">
        <v>12.0055112893066</v>
      </c>
      <c r="H839" s="432" t="s">
        <v>197</v>
      </c>
      <c r="I839" s="433">
        <v>20547.599999999999</v>
      </c>
      <c r="J839" s="433">
        <v>20547.599999999999</v>
      </c>
      <c r="K839" s="433">
        <v>19275.759999999998</v>
      </c>
      <c r="L839" s="385">
        <v>1</v>
      </c>
    </row>
    <row r="840" spans="1:12" s="383" customFormat="1" ht="15" x14ac:dyDescent="0.25">
      <c r="A840" s="384" t="s">
        <v>711</v>
      </c>
      <c r="B840" s="430" t="s">
        <v>189</v>
      </c>
      <c r="C840" s="431">
        <v>94.228700000000003</v>
      </c>
      <c r="D840" s="431">
        <v>9</v>
      </c>
      <c r="E840" s="432" t="s">
        <v>840</v>
      </c>
      <c r="F840" s="431">
        <v>11.5</v>
      </c>
      <c r="G840" s="431">
        <v>12.0055112893066</v>
      </c>
      <c r="H840" s="432" t="s">
        <v>197</v>
      </c>
      <c r="I840" s="433">
        <v>25000</v>
      </c>
      <c r="J840" s="433">
        <v>25000</v>
      </c>
      <c r="K840" s="433">
        <v>23557.17</v>
      </c>
      <c r="L840" s="385">
        <v>1</v>
      </c>
    </row>
    <row r="841" spans="1:12" s="383" customFormat="1" ht="15" x14ac:dyDescent="0.25">
      <c r="A841" s="384" t="s">
        <v>711</v>
      </c>
      <c r="B841" s="430" t="s">
        <v>189</v>
      </c>
      <c r="C841" s="431">
        <v>94.238200000000006</v>
      </c>
      <c r="D841" s="431">
        <v>9</v>
      </c>
      <c r="E841" s="432" t="s">
        <v>420</v>
      </c>
      <c r="F841" s="431">
        <v>11.5</v>
      </c>
      <c r="G841" s="431">
        <v>12.0055112893066</v>
      </c>
      <c r="H841" s="432" t="s">
        <v>197</v>
      </c>
      <c r="I841" s="433">
        <v>25000</v>
      </c>
      <c r="J841" s="433">
        <v>25000</v>
      </c>
      <c r="K841" s="433">
        <v>23559.56</v>
      </c>
      <c r="L841" s="385">
        <v>1</v>
      </c>
    </row>
    <row r="842" spans="1:12" s="383" customFormat="1" ht="15" x14ac:dyDescent="0.25">
      <c r="A842" s="384" t="s">
        <v>711</v>
      </c>
      <c r="B842" s="430" t="s">
        <v>189</v>
      </c>
      <c r="C842" s="431">
        <v>94.257400000000004</v>
      </c>
      <c r="D842" s="431">
        <v>9</v>
      </c>
      <c r="E842" s="432" t="s">
        <v>841</v>
      </c>
      <c r="F842" s="431">
        <v>11.5</v>
      </c>
      <c r="G842" s="431">
        <v>12.0055112893066</v>
      </c>
      <c r="H842" s="432" t="s">
        <v>197</v>
      </c>
      <c r="I842" s="433">
        <v>20547.599999999999</v>
      </c>
      <c r="J842" s="433">
        <v>20547.599999999999</v>
      </c>
      <c r="K842" s="433">
        <v>19367.64</v>
      </c>
      <c r="L842" s="385">
        <v>1</v>
      </c>
    </row>
    <row r="843" spans="1:12" s="289" customFormat="1" ht="15.6" x14ac:dyDescent="0.25">
      <c r="A843" s="384" t="s">
        <v>711</v>
      </c>
      <c r="B843" s="430" t="s">
        <v>189</v>
      </c>
      <c r="C843" s="431">
        <v>94.687899999999999</v>
      </c>
      <c r="D843" s="431">
        <v>9</v>
      </c>
      <c r="E843" s="432" t="s">
        <v>842</v>
      </c>
      <c r="F843" s="431">
        <v>11.5</v>
      </c>
      <c r="G843" s="431">
        <v>12.0055112893066</v>
      </c>
      <c r="H843" s="432" t="s">
        <v>197</v>
      </c>
      <c r="I843" s="433">
        <v>25000</v>
      </c>
      <c r="J843" s="433">
        <v>25000</v>
      </c>
      <c r="K843" s="433">
        <v>23671.97</v>
      </c>
      <c r="L843" s="385">
        <v>1</v>
      </c>
    </row>
    <row r="844" spans="1:12" s="289" customFormat="1" ht="15.6" x14ac:dyDescent="0.25">
      <c r="A844" s="384" t="s">
        <v>711</v>
      </c>
      <c r="B844" s="430" t="s">
        <v>189</v>
      </c>
      <c r="C844" s="431">
        <v>94.697699999999998</v>
      </c>
      <c r="D844" s="431">
        <v>9</v>
      </c>
      <c r="E844" s="432" t="s">
        <v>843</v>
      </c>
      <c r="F844" s="431">
        <v>11.5</v>
      </c>
      <c r="G844" s="431">
        <v>12.0055112893066</v>
      </c>
      <c r="H844" s="432" t="s">
        <v>197</v>
      </c>
      <c r="I844" s="433">
        <v>25000</v>
      </c>
      <c r="J844" s="433">
        <v>25000</v>
      </c>
      <c r="K844" s="433">
        <v>23674.42</v>
      </c>
      <c r="L844" s="385">
        <v>1</v>
      </c>
    </row>
    <row r="845" spans="1:12" s="383" customFormat="1" ht="15" x14ac:dyDescent="0.25">
      <c r="A845" s="384" t="s">
        <v>711</v>
      </c>
      <c r="B845" s="430" t="s">
        <v>189</v>
      </c>
      <c r="C845" s="431">
        <v>94.717500000000001</v>
      </c>
      <c r="D845" s="431">
        <v>9</v>
      </c>
      <c r="E845" s="432" t="s">
        <v>844</v>
      </c>
      <c r="F845" s="431">
        <v>11.5</v>
      </c>
      <c r="G845" s="431">
        <v>12.0055112893066</v>
      </c>
      <c r="H845" s="432" t="s">
        <v>197</v>
      </c>
      <c r="I845" s="433">
        <v>20547.599999999999</v>
      </c>
      <c r="J845" s="433">
        <v>20547.599999999999</v>
      </c>
      <c r="K845" s="433">
        <v>19462.169999999998</v>
      </c>
      <c r="L845" s="385">
        <v>1</v>
      </c>
    </row>
    <row r="846" spans="1:12" s="383" customFormat="1" ht="15" x14ac:dyDescent="0.25">
      <c r="A846" s="384" t="s">
        <v>711</v>
      </c>
      <c r="B846" s="430" t="s">
        <v>189</v>
      </c>
      <c r="C846" s="431">
        <v>95.160200000000003</v>
      </c>
      <c r="D846" s="431">
        <v>9</v>
      </c>
      <c r="E846" s="432" t="s">
        <v>416</v>
      </c>
      <c r="F846" s="431">
        <v>11.5</v>
      </c>
      <c r="G846" s="431">
        <v>12.0055112893066</v>
      </c>
      <c r="H846" s="432" t="s">
        <v>197</v>
      </c>
      <c r="I846" s="433">
        <v>25000</v>
      </c>
      <c r="J846" s="433">
        <v>25000</v>
      </c>
      <c r="K846" s="433">
        <v>23790.06</v>
      </c>
      <c r="L846" s="385">
        <v>1</v>
      </c>
    </row>
    <row r="847" spans="1:12" s="289" customFormat="1" ht="15.6" x14ac:dyDescent="0.25">
      <c r="A847" s="384" t="s">
        <v>711</v>
      </c>
      <c r="B847" s="430" t="s">
        <v>189</v>
      </c>
      <c r="C847" s="431">
        <v>95.170400000000001</v>
      </c>
      <c r="D847" s="431">
        <v>9</v>
      </c>
      <c r="E847" s="432" t="s">
        <v>845</v>
      </c>
      <c r="F847" s="431">
        <v>11.5</v>
      </c>
      <c r="G847" s="431">
        <v>12.0055112893066</v>
      </c>
      <c r="H847" s="432" t="s">
        <v>197</v>
      </c>
      <c r="I847" s="433">
        <v>25000</v>
      </c>
      <c r="J847" s="433">
        <v>25000</v>
      </c>
      <c r="K847" s="433">
        <v>23792.59</v>
      </c>
      <c r="L847" s="385">
        <v>1</v>
      </c>
    </row>
    <row r="848" spans="1:12" s="289" customFormat="1" ht="15.6" x14ac:dyDescent="0.25">
      <c r="A848" s="384" t="s">
        <v>711</v>
      </c>
      <c r="B848" s="430" t="s">
        <v>189</v>
      </c>
      <c r="C848" s="431">
        <v>95.190700000000007</v>
      </c>
      <c r="D848" s="431">
        <v>9</v>
      </c>
      <c r="E848" s="432" t="s">
        <v>846</v>
      </c>
      <c r="F848" s="431">
        <v>11.5</v>
      </c>
      <c r="G848" s="431">
        <v>12.0055112893066</v>
      </c>
      <c r="H848" s="432" t="s">
        <v>197</v>
      </c>
      <c r="I848" s="433">
        <v>20547.599999999999</v>
      </c>
      <c r="J848" s="433">
        <v>20547.599999999999</v>
      </c>
      <c r="K848" s="433">
        <v>19559.41</v>
      </c>
      <c r="L848" s="385">
        <v>1</v>
      </c>
    </row>
    <row r="849" spans="1:12" s="383" customFormat="1" ht="15" x14ac:dyDescent="0.25">
      <c r="A849" s="384" t="s">
        <v>711</v>
      </c>
      <c r="B849" s="430" t="s">
        <v>189</v>
      </c>
      <c r="C849" s="431">
        <v>95.646199999999993</v>
      </c>
      <c r="D849" s="431">
        <v>9</v>
      </c>
      <c r="E849" s="432" t="s">
        <v>847</v>
      </c>
      <c r="F849" s="431">
        <v>11.5</v>
      </c>
      <c r="G849" s="431">
        <v>12.0055112893066</v>
      </c>
      <c r="H849" s="432" t="s">
        <v>197</v>
      </c>
      <c r="I849" s="433">
        <v>25000</v>
      </c>
      <c r="J849" s="433">
        <v>25000</v>
      </c>
      <c r="K849" s="433">
        <v>23911.55</v>
      </c>
      <c r="L849" s="385">
        <v>1</v>
      </c>
    </row>
    <row r="850" spans="1:12" s="383" customFormat="1" ht="15" x14ac:dyDescent="0.25">
      <c r="A850" s="384" t="s">
        <v>711</v>
      </c>
      <c r="B850" s="430" t="s">
        <v>189</v>
      </c>
      <c r="C850" s="431">
        <v>95.656599999999997</v>
      </c>
      <c r="D850" s="431">
        <v>9</v>
      </c>
      <c r="E850" s="432" t="s">
        <v>394</v>
      </c>
      <c r="F850" s="431">
        <v>11.5</v>
      </c>
      <c r="G850" s="431">
        <v>12.0055112893066</v>
      </c>
      <c r="H850" s="432" t="s">
        <v>197</v>
      </c>
      <c r="I850" s="433">
        <v>25000</v>
      </c>
      <c r="J850" s="433">
        <v>25000</v>
      </c>
      <c r="K850" s="433">
        <v>23914.16</v>
      </c>
      <c r="L850" s="385">
        <v>1</v>
      </c>
    </row>
    <row r="851" spans="1:12" s="383" customFormat="1" ht="15" x14ac:dyDescent="0.25">
      <c r="A851" s="384" t="s">
        <v>711</v>
      </c>
      <c r="B851" s="430" t="s">
        <v>189</v>
      </c>
      <c r="C851" s="431">
        <v>95.677599999999998</v>
      </c>
      <c r="D851" s="431">
        <v>9</v>
      </c>
      <c r="E851" s="432" t="s">
        <v>396</v>
      </c>
      <c r="F851" s="431">
        <v>11.5</v>
      </c>
      <c r="G851" s="431">
        <v>12.0055112893066</v>
      </c>
      <c r="H851" s="432" t="s">
        <v>197</v>
      </c>
      <c r="I851" s="433">
        <v>20547.599999999999</v>
      </c>
      <c r="J851" s="433">
        <v>20547.599999999999</v>
      </c>
      <c r="K851" s="433">
        <v>19659.45</v>
      </c>
      <c r="L851" s="385">
        <v>1</v>
      </c>
    </row>
    <row r="852" spans="1:12" s="383" customFormat="1" ht="15" x14ac:dyDescent="0.25">
      <c r="A852" s="384" t="s">
        <v>711</v>
      </c>
      <c r="B852" s="430" t="s">
        <v>189</v>
      </c>
      <c r="C852" s="431">
        <v>96.146100000000004</v>
      </c>
      <c r="D852" s="431">
        <v>9</v>
      </c>
      <c r="E852" s="432" t="s">
        <v>713</v>
      </c>
      <c r="F852" s="431">
        <v>11.5</v>
      </c>
      <c r="G852" s="431">
        <v>12.0055112893066</v>
      </c>
      <c r="H852" s="432" t="s">
        <v>197</v>
      </c>
      <c r="I852" s="433">
        <v>25000</v>
      </c>
      <c r="J852" s="433">
        <v>25000</v>
      </c>
      <c r="K852" s="433">
        <v>24036.53</v>
      </c>
      <c r="L852" s="385">
        <v>1</v>
      </c>
    </row>
    <row r="853" spans="1:12" s="383" customFormat="1" ht="15" x14ac:dyDescent="0.25">
      <c r="A853" s="384" t="s">
        <v>711</v>
      </c>
      <c r="B853" s="430" t="s">
        <v>189</v>
      </c>
      <c r="C853" s="431">
        <v>96.156899999999993</v>
      </c>
      <c r="D853" s="431">
        <v>9</v>
      </c>
      <c r="E853" s="432" t="s">
        <v>848</v>
      </c>
      <c r="F853" s="431">
        <v>11.5</v>
      </c>
      <c r="G853" s="431">
        <v>12.0055112893066</v>
      </c>
      <c r="H853" s="432" t="s">
        <v>197</v>
      </c>
      <c r="I853" s="433">
        <v>25000</v>
      </c>
      <c r="J853" s="433">
        <v>25000</v>
      </c>
      <c r="K853" s="433">
        <v>24039.22</v>
      </c>
      <c r="L853" s="385">
        <v>1</v>
      </c>
    </row>
    <row r="854" spans="1:12" s="383" customFormat="1" ht="15" x14ac:dyDescent="0.25">
      <c r="A854" s="384" t="s">
        <v>711</v>
      </c>
      <c r="B854" s="430" t="s">
        <v>189</v>
      </c>
      <c r="C854" s="431">
        <v>96.1785</v>
      </c>
      <c r="D854" s="431">
        <v>9</v>
      </c>
      <c r="E854" s="432" t="s">
        <v>849</v>
      </c>
      <c r="F854" s="431">
        <v>11.5</v>
      </c>
      <c r="G854" s="431">
        <v>12.0055112893066</v>
      </c>
      <c r="H854" s="432" t="s">
        <v>197</v>
      </c>
      <c r="I854" s="433">
        <v>20547.599999999999</v>
      </c>
      <c r="J854" s="433">
        <v>20547.599999999999</v>
      </c>
      <c r="K854" s="433">
        <v>19762.37</v>
      </c>
      <c r="L854" s="385">
        <v>1</v>
      </c>
    </row>
    <row r="855" spans="1:12" s="383" customFormat="1" ht="15" x14ac:dyDescent="0.25">
      <c r="A855" s="384" t="s">
        <v>711</v>
      </c>
      <c r="B855" s="430" t="s">
        <v>189</v>
      </c>
      <c r="C855" s="431">
        <v>96.660399999999996</v>
      </c>
      <c r="D855" s="431">
        <v>9</v>
      </c>
      <c r="E855" s="432" t="s">
        <v>850</v>
      </c>
      <c r="F855" s="431">
        <v>11.5</v>
      </c>
      <c r="G855" s="431">
        <v>12.0055112893066</v>
      </c>
      <c r="H855" s="432" t="s">
        <v>197</v>
      </c>
      <c r="I855" s="433">
        <v>25000</v>
      </c>
      <c r="J855" s="433">
        <v>25000</v>
      </c>
      <c r="K855" s="433">
        <v>24165.1</v>
      </c>
      <c r="L855" s="385">
        <v>1</v>
      </c>
    </row>
    <row r="856" spans="1:12" s="383" customFormat="1" ht="15" x14ac:dyDescent="0.25">
      <c r="A856" s="384" t="s">
        <v>711</v>
      </c>
      <c r="B856" s="430" t="s">
        <v>189</v>
      </c>
      <c r="C856" s="431">
        <v>96.671499999999995</v>
      </c>
      <c r="D856" s="431">
        <v>9</v>
      </c>
      <c r="E856" s="432" t="s">
        <v>851</v>
      </c>
      <c r="F856" s="431">
        <v>11.5</v>
      </c>
      <c r="G856" s="431">
        <v>12.0055112893066</v>
      </c>
      <c r="H856" s="432" t="s">
        <v>197</v>
      </c>
      <c r="I856" s="433">
        <v>25000</v>
      </c>
      <c r="J856" s="433">
        <v>25000</v>
      </c>
      <c r="K856" s="433">
        <v>24167.87</v>
      </c>
      <c r="L856" s="385">
        <v>1</v>
      </c>
    </row>
    <row r="857" spans="1:12" s="383" customFormat="1" ht="15" x14ac:dyDescent="0.25">
      <c r="A857" s="384" t="s">
        <v>711</v>
      </c>
      <c r="B857" s="430" t="s">
        <v>189</v>
      </c>
      <c r="C857" s="431">
        <v>96.693799999999996</v>
      </c>
      <c r="D857" s="431">
        <v>9</v>
      </c>
      <c r="E857" s="432" t="s">
        <v>852</v>
      </c>
      <c r="F857" s="431">
        <v>11.5</v>
      </c>
      <c r="G857" s="431">
        <v>12.0055112893066</v>
      </c>
      <c r="H857" s="432" t="s">
        <v>197</v>
      </c>
      <c r="I857" s="433">
        <v>20547.599999999999</v>
      </c>
      <c r="J857" s="433">
        <v>20547.599999999999</v>
      </c>
      <c r="K857" s="433">
        <v>19868.25</v>
      </c>
      <c r="L857" s="385">
        <v>1</v>
      </c>
    </row>
    <row r="858" spans="1:12" s="383" customFormat="1" ht="15" x14ac:dyDescent="0.25">
      <c r="A858" s="384" t="s">
        <v>711</v>
      </c>
      <c r="B858" s="430" t="s">
        <v>189</v>
      </c>
      <c r="C858" s="431">
        <v>97.189499999999995</v>
      </c>
      <c r="D858" s="431">
        <v>9</v>
      </c>
      <c r="E858" s="432" t="s">
        <v>853</v>
      </c>
      <c r="F858" s="431">
        <v>11.5</v>
      </c>
      <c r="G858" s="431">
        <v>12.0055112893066</v>
      </c>
      <c r="H858" s="432" t="s">
        <v>197</v>
      </c>
      <c r="I858" s="433">
        <v>25000</v>
      </c>
      <c r="J858" s="433">
        <v>25000</v>
      </c>
      <c r="K858" s="433">
        <v>24297.38</v>
      </c>
      <c r="L858" s="385">
        <v>1</v>
      </c>
    </row>
    <row r="859" spans="1:12" s="383" customFormat="1" ht="15" x14ac:dyDescent="0.25">
      <c r="A859" s="384" t="s">
        <v>711</v>
      </c>
      <c r="B859" s="430" t="s">
        <v>189</v>
      </c>
      <c r="C859" s="431">
        <v>97.200900000000004</v>
      </c>
      <c r="D859" s="431">
        <v>9</v>
      </c>
      <c r="E859" s="432" t="s">
        <v>854</v>
      </c>
      <c r="F859" s="431">
        <v>11.5</v>
      </c>
      <c r="G859" s="431">
        <v>12.0055112893066</v>
      </c>
      <c r="H859" s="432" t="s">
        <v>197</v>
      </c>
      <c r="I859" s="433">
        <v>25000</v>
      </c>
      <c r="J859" s="433">
        <v>25000</v>
      </c>
      <c r="K859" s="433">
        <v>24300.23</v>
      </c>
      <c r="L859" s="385">
        <v>1</v>
      </c>
    </row>
    <row r="860" spans="1:12" s="383" customFormat="1" ht="15" x14ac:dyDescent="0.25">
      <c r="A860" s="384" t="s">
        <v>711</v>
      </c>
      <c r="B860" s="430" t="s">
        <v>189</v>
      </c>
      <c r="C860" s="431">
        <v>97.223799999999997</v>
      </c>
      <c r="D860" s="431">
        <v>9</v>
      </c>
      <c r="E860" s="432" t="s">
        <v>814</v>
      </c>
      <c r="F860" s="431">
        <v>11.5</v>
      </c>
      <c r="G860" s="431">
        <v>12.0055112893066</v>
      </c>
      <c r="H860" s="432" t="s">
        <v>197</v>
      </c>
      <c r="I860" s="433">
        <v>20547.599999999999</v>
      </c>
      <c r="J860" s="433">
        <v>20547.599999999999</v>
      </c>
      <c r="K860" s="433">
        <v>19977.169999999998</v>
      </c>
      <c r="L860" s="385">
        <v>1</v>
      </c>
    </row>
    <row r="861" spans="1:12" s="383" customFormat="1" ht="15" x14ac:dyDescent="0.25">
      <c r="A861" s="384" t="s">
        <v>711</v>
      </c>
      <c r="B861" s="430" t="s">
        <v>189</v>
      </c>
      <c r="C861" s="431">
        <v>97.674300000000002</v>
      </c>
      <c r="D861" s="431">
        <v>9</v>
      </c>
      <c r="E861" s="432" t="s">
        <v>855</v>
      </c>
      <c r="F861" s="431">
        <v>10.75</v>
      </c>
      <c r="G861" s="431">
        <v>11.191175897232</v>
      </c>
      <c r="H861" s="432" t="s">
        <v>197</v>
      </c>
      <c r="I861" s="433">
        <v>100000</v>
      </c>
      <c r="J861" s="433">
        <v>100000</v>
      </c>
      <c r="K861" s="433">
        <v>97674.31</v>
      </c>
      <c r="L861" s="385">
        <v>1</v>
      </c>
    </row>
    <row r="862" spans="1:12" s="383" customFormat="1" ht="15" x14ac:dyDescent="0.25">
      <c r="A862" s="384" t="s">
        <v>711</v>
      </c>
      <c r="B862" s="430" t="s">
        <v>189</v>
      </c>
      <c r="C862" s="431">
        <v>97.733800000000002</v>
      </c>
      <c r="D862" s="431">
        <v>9</v>
      </c>
      <c r="E862" s="432" t="s">
        <v>239</v>
      </c>
      <c r="F862" s="431">
        <v>11.5</v>
      </c>
      <c r="G862" s="431">
        <v>12.0055112893066</v>
      </c>
      <c r="H862" s="432" t="s">
        <v>197</v>
      </c>
      <c r="I862" s="433">
        <v>25000</v>
      </c>
      <c r="J862" s="433">
        <v>25000</v>
      </c>
      <c r="K862" s="433">
        <v>24433.45</v>
      </c>
      <c r="L862" s="385">
        <v>1</v>
      </c>
    </row>
    <row r="863" spans="1:12" s="383" customFormat="1" ht="15" x14ac:dyDescent="0.25">
      <c r="A863" s="384" t="s">
        <v>711</v>
      </c>
      <c r="B863" s="430" t="s">
        <v>189</v>
      </c>
      <c r="C863" s="431">
        <v>97.745599999999996</v>
      </c>
      <c r="D863" s="431">
        <v>9</v>
      </c>
      <c r="E863" s="432" t="s">
        <v>469</v>
      </c>
      <c r="F863" s="431">
        <v>11.5</v>
      </c>
      <c r="G863" s="431">
        <v>12.0055112893066</v>
      </c>
      <c r="H863" s="432" t="s">
        <v>197</v>
      </c>
      <c r="I863" s="433">
        <v>25000</v>
      </c>
      <c r="J863" s="433">
        <v>25000</v>
      </c>
      <c r="K863" s="433">
        <v>24436.39</v>
      </c>
      <c r="L863" s="385">
        <v>1</v>
      </c>
    </row>
    <row r="864" spans="1:12" s="383" customFormat="1" ht="15" x14ac:dyDescent="0.25">
      <c r="A864" s="384" t="s">
        <v>711</v>
      </c>
      <c r="B864" s="430" t="s">
        <v>189</v>
      </c>
      <c r="C864" s="431">
        <v>97.769199999999998</v>
      </c>
      <c r="D864" s="431">
        <v>9</v>
      </c>
      <c r="E864" s="432" t="s">
        <v>289</v>
      </c>
      <c r="F864" s="431">
        <v>11.5</v>
      </c>
      <c r="G864" s="431">
        <v>12.0055112893066</v>
      </c>
      <c r="H864" s="432" t="s">
        <v>197</v>
      </c>
      <c r="I864" s="433">
        <v>20547.599999999999</v>
      </c>
      <c r="J864" s="433">
        <v>20547.599999999999</v>
      </c>
      <c r="K864" s="433">
        <v>20089.22</v>
      </c>
      <c r="L864" s="385">
        <v>1</v>
      </c>
    </row>
    <row r="865" spans="1:12" s="383" customFormat="1" ht="15" x14ac:dyDescent="0.25">
      <c r="A865" s="384" t="s">
        <v>711</v>
      </c>
      <c r="B865" s="430" t="s">
        <v>189</v>
      </c>
      <c r="C865" s="431">
        <v>98.293700000000001</v>
      </c>
      <c r="D865" s="431">
        <v>9</v>
      </c>
      <c r="E865" s="432" t="s">
        <v>856</v>
      </c>
      <c r="F865" s="431">
        <v>11.5</v>
      </c>
      <c r="G865" s="431">
        <v>12.0055112893066</v>
      </c>
      <c r="H865" s="432" t="s">
        <v>197</v>
      </c>
      <c r="I865" s="433">
        <v>25000</v>
      </c>
      <c r="J865" s="433">
        <v>25000</v>
      </c>
      <c r="K865" s="433">
        <v>24573.439999999999</v>
      </c>
      <c r="L865" s="385">
        <v>1</v>
      </c>
    </row>
    <row r="866" spans="1:12" s="383" customFormat="1" ht="15" x14ac:dyDescent="0.25">
      <c r="A866" s="384" t="s">
        <v>711</v>
      </c>
      <c r="B866" s="430" t="s">
        <v>189</v>
      </c>
      <c r="C866" s="431">
        <v>98.305800000000005</v>
      </c>
      <c r="D866" s="431">
        <v>9</v>
      </c>
      <c r="E866" s="432" t="s">
        <v>857</v>
      </c>
      <c r="F866" s="431">
        <v>11.5</v>
      </c>
      <c r="G866" s="431">
        <v>12.0055112893066</v>
      </c>
      <c r="H866" s="432" t="s">
        <v>197</v>
      </c>
      <c r="I866" s="433">
        <v>25000</v>
      </c>
      <c r="J866" s="433">
        <v>25000</v>
      </c>
      <c r="K866" s="433">
        <v>24576.46</v>
      </c>
      <c r="L866" s="385">
        <v>1</v>
      </c>
    </row>
    <row r="867" spans="1:12" s="383" customFormat="1" ht="15" x14ac:dyDescent="0.25">
      <c r="A867" s="384" t="s">
        <v>711</v>
      </c>
      <c r="B867" s="430" t="s">
        <v>189</v>
      </c>
      <c r="C867" s="431">
        <v>98.330200000000005</v>
      </c>
      <c r="D867" s="431">
        <v>9</v>
      </c>
      <c r="E867" s="432" t="s">
        <v>858</v>
      </c>
      <c r="F867" s="431">
        <v>11.5</v>
      </c>
      <c r="G867" s="431">
        <v>12.0055112893066</v>
      </c>
      <c r="H867" s="432" t="s">
        <v>197</v>
      </c>
      <c r="I867" s="433">
        <v>20547.599999999999</v>
      </c>
      <c r="J867" s="433">
        <v>20547.599999999999</v>
      </c>
      <c r="K867" s="433">
        <v>20204.490000000002</v>
      </c>
      <c r="L867" s="385">
        <v>1</v>
      </c>
    </row>
    <row r="868" spans="1:12" s="383" customFormat="1" ht="15" x14ac:dyDescent="0.25">
      <c r="A868" s="384" t="s">
        <v>711</v>
      </c>
      <c r="B868" s="430" t="s">
        <v>189</v>
      </c>
      <c r="C868" s="431">
        <v>98.344899999999996</v>
      </c>
      <c r="D868" s="431">
        <v>9</v>
      </c>
      <c r="E868" s="432" t="s">
        <v>813</v>
      </c>
      <c r="F868" s="431">
        <v>10.25</v>
      </c>
      <c r="G868" s="431">
        <v>10.650758059097299</v>
      </c>
      <c r="H868" s="432" t="s">
        <v>197</v>
      </c>
      <c r="I868" s="433">
        <v>145000</v>
      </c>
      <c r="J868" s="433">
        <v>145000</v>
      </c>
      <c r="K868" s="433">
        <v>142600.06</v>
      </c>
      <c r="L868" s="385">
        <v>3</v>
      </c>
    </row>
    <row r="869" spans="1:12" s="383" customFormat="1" ht="15" x14ac:dyDescent="0.25">
      <c r="A869" s="384" t="s">
        <v>711</v>
      </c>
      <c r="B869" s="430" t="s">
        <v>189</v>
      </c>
      <c r="C869" s="431">
        <v>98.769400000000005</v>
      </c>
      <c r="D869" s="431">
        <v>9</v>
      </c>
      <c r="E869" s="432" t="s">
        <v>859</v>
      </c>
      <c r="F869" s="431">
        <v>10.1</v>
      </c>
      <c r="G869" s="431">
        <v>10.4890175298441</v>
      </c>
      <c r="H869" s="432" t="s">
        <v>197</v>
      </c>
      <c r="I869" s="433">
        <v>245547.6</v>
      </c>
      <c r="J869" s="433">
        <v>245547.6</v>
      </c>
      <c r="K869" s="433">
        <v>242525.89</v>
      </c>
      <c r="L869" s="385">
        <v>3</v>
      </c>
    </row>
    <row r="870" spans="1:12" s="383" customFormat="1" ht="15" x14ac:dyDescent="0.25">
      <c r="A870" s="384" t="s">
        <v>711</v>
      </c>
      <c r="B870" s="430" t="s">
        <v>189</v>
      </c>
      <c r="C870" s="431">
        <v>98.869799999999998</v>
      </c>
      <c r="D870" s="431">
        <v>9</v>
      </c>
      <c r="E870" s="432" t="s">
        <v>294</v>
      </c>
      <c r="F870" s="431">
        <v>11.5</v>
      </c>
      <c r="G870" s="431">
        <v>12.0055112893066</v>
      </c>
      <c r="H870" s="432" t="s">
        <v>197</v>
      </c>
      <c r="I870" s="433">
        <v>25000</v>
      </c>
      <c r="J870" s="433">
        <v>25000</v>
      </c>
      <c r="K870" s="433">
        <v>24717.45</v>
      </c>
      <c r="L870" s="385">
        <v>1</v>
      </c>
    </row>
    <row r="871" spans="1:12" s="383" customFormat="1" ht="15" x14ac:dyDescent="0.25">
      <c r="A871" s="384" t="s">
        <v>711</v>
      </c>
      <c r="B871" s="430" t="s">
        <v>189</v>
      </c>
      <c r="C871" s="431">
        <v>98.882300000000001</v>
      </c>
      <c r="D871" s="431">
        <v>9</v>
      </c>
      <c r="E871" s="432" t="s">
        <v>302</v>
      </c>
      <c r="F871" s="431">
        <v>11.5</v>
      </c>
      <c r="G871" s="431">
        <v>12.0055112893066</v>
      </c>
      <c r="H871" s="432" t="s">
        <v>197</v>
      </c>
      <c r="I871" s="433">
        <v>25000</v>
      </c>
      <c r="J871" s="433">
        <v>25000</v>
      </c>
      <c r="K871" s="433">
        <v>24720.560000000001</v>
      </c>
      <c r="L871" s="385">
        <v>1</v>
      </c>
    </row>
    <row r="872" spans="1:12" s="383" customFormat="1" ht="15" x14ac:dyDescent="0.25">
      <c r="A872" s="384" t="s">
        <v>711</v>
      </c>
      <c r="B872" s="430" t="s">
        <v>189</v>
      </c>
      <c r="C872" s="431">
        <v>98.907300000000006</v>
      </c>
      <c r="D872" s="431">
        <v>9</v>
      </c>
      <c r="E872" s="432" t="s">
        <v>368</v>
      </c>
      <c r="F872" s="431">
        <v>11.5</v>
      </c>
      <c r="G872" s="431">
        <v>12.0055112893066</v>
      </c>
      <c r="H872" s="432" t="s">
        <v>197</v>
      </c>
      <c r="I872" s="433">
        <v>20547.599999999999</v>
      </c>
      <c r="J872" s="433">
        <v>20547.599999999999</v>
      </c>
      <c r="K872" s="433">
        <v>20323.080000000002</v>
      </c>
      <c r="L872" s="385">
        <v>1</v>
      </c>
    </row>
    <row r="873" spans="1:12" s="383" customFormat="1" ht="15" x14ac:dyDescent="0.25">
      <c r="A873" s="384" t="s">
        <v>711</v>
      </c>
      <c r="B873" s="430" t="s">
        <v>189</v>
      </c>
      <c r="C873" s="431">
        <v>99.013400000000004</v>
      </c>
      <c r="D873" s="431">
        <v>9</v>
      </c>
      <c r="E873" s="432" t="s">
        <v>312</v>
      </c>
      <c r="F873" s="431">
        <v>10.1</v>
      </c>
      <c r="G873" s="431">
        <v>10.4890175298441</v>
      </c>
      <c r="H873" s="432" t="s">
        <v>197</v>
      </c>
      <c r="I873" s="433">
        <v>245547.6</v>
      </c>
      <c r="J873" s="433">
        <v>245547.6</v>
      </c>
      <c r="K873" s="433">
        <v>243125.14</v>
      </c>
      <c r="L873" s="385">
        <v>3</v>
      </c>
    </row>
    <row r="874" spans="1:12" s="383" customFormat="1" ht="15" x14ac:dyDescent="0.25">
      <c r="A874" s="384" t="s">
        <v>711</v>
      </c>
      <c r="B874" s="430" t="s">
        <v>189</v>
      </c>
      <c r="C874" s="431">
        <v>99.2637</v>
      </c>
      <c r="D874" s="431">
        <v>9</v>
      </c>
      <c r="E874" s="432" t="s">
        <v>461</v>
      </c>
      <c r="F874" s="431">
        <v>10.1</v>
      </c>
      <c r="G874" s="431">
        <v>10.4890175298441</v>
      </c>
      <c r="H874" s="432" t="s">
        <v>197</v>
      </c>
      <c r="I874" s="433">
        <v>45547.6</v>
      </c>
      <c r="J874" s="433">
        <v>45547.6</v>
      </c>
      <c r="K874" s="433">
        <v>45212.21</v>
      </c>
      <c r="L874" s="385">
        <v>2</v>
      </c>
    </row>
    <row r="875" spans="1:12" s="383" customFormat="1" ht="15" x14ac:dyDescent="0.25">
      <c r="A875" s="384" t="s">
        <v>711</v>
      </c>
      <c r="B875" s="430" t="s">
        <v>189</v>
      </c>
      <c r="C875" s="431">
        <v>99.462400000000002</v>
      </c>
      <c r="D875" s="431">
        <v>9</v>
      </c>
      <c r="E875" s="432" t="s">
        <v>293</v>
      </c>
      <c r="F875" s="431">
        <v>11.5</v>
      </c>
      <c r="G875" s="431">
        <v>12.0055112893066</v>
      </c>
      <c r="H875" s="432" t="s">
        <v>197</v>
      </c>
      <c r="I875" s="433">
        <v>25000</v>
      </c>
      <c r="J875" s="433">
        <v>25000</v>
      </c>
      <c r="K875" s="433">
        <v>24865.599999999999</v>
      </c>
      <c r="L875" s="385">
        <v>1</v>
      </c>
    </row>
    <row r="876" spans="1:12" s="383" customFormat="1" ht="15" x14ac:dyDescent="0.25">
      <c r="A876" s="384" t="s">
        <v>711</v>
      </c>
      <c r="B876" s="430" t="s">
        <v>189</v>
      </c>
      <c r="C876" s="431">
        <v>99.475200000000001</v>
      </c>
      <c r="D876" s="431">
        <v>9</v>
      </c>
      <c r="E876" s="432" t="s">
        <v>860</v>
      </c>
      <c r="F876" s="431">
        <v>11.5</v>
      </c>
      <c r="G876" s="431">
        <v>12.0055112893066</v>
      </c>
      <c r="H876" s="432" t="s">
        <v>197</v>
      </c>
      <c r="I876" s="433">
        <v>25000</v>
      </c>
      <c r="J876" s="433">
        <v>25000</v>
      </c>
      <c r="K876" s="433">
        <v>24868.81</v>
      </c>
      <c r="L876" s="385">
        <v>1</v>
      </c>
    </row>
    <row r="877" spans="1:12" s="383" customFormat="1" ht="15" x14ac:dyDescent="0.25">
      <c r="A877" s="384" t="s">
        <v>711</v>
      </c>
      <c r="B877" s="430" t="s">
        <v>189</v>
      </c>
      <c r="C877" s="431">
        <v>99.485399999999998</v>
      </c>
      <c r="D877" s="431">
        <v>9</v>
      </c>
      <c r="E877" s="432" t="s">
        <v>857</v>
      </c>
      <c r="F877" s="431">
        <v>9.75</v>
      </c>
      <c r="G877" s="431">
        <v>10.112312546401901</v>
      </c>
      <c r="H877" s="432" t="s">
        <v>197</v>
      </c>
      <c r="I877" s="433">
        <v>200000</v>
      </c>
      <c r="J877" s="433">
        <v>200000</v>
      </c>
      <c r="K877" s="433">
        <v>198970.9</v>
      </c>
      <c r="L877" s="385">
        <v>2</v>
      </c>
    </row>
    <row r="878" spans="1:12" s="383" customFormat="1" ht="15" x14ac:dyDescent="0.25">
      <c r="A878" s="384" t="s">
        <v>711</v>
      </c>
      <c r="B878" s="430" t="s">
        <v>189</v>
      </c>
      <c r="C878" s="431">
        <v>99.501000000000005</v>
      </c>
      <c r="D878" s="431">
        <v>9</v>
      </c>
      <c r="E878" s="432" t="s">
        <v>317</v>
      </c>
      <c r="F878" s="431">
        <v>11.5</v>
      </c>
      <c r="G878" s="431">
        <v>12.0055112893066</v>
      </c>
      <c r="H878" s="432" t="s">
        <v>197</v>
      </c>
      <c r="I878" s="433">
        <v>20547.599999999999</v>
      </c>
      <c r="J878" s="433">
        <v>20547.599999999999</v>
      </c>
      <c r="K878" s="433">
        <v>20445.07</v>
      </c>
      <c r="L878" s="385">
        <v>1</v>
      </c>
    </row>
    <row r="879" spans="1:12" s="383" customFormat="1" ht="15" x14ac:dyDescent="0.25">
      <c r="A879" s="384" t="s">
        <v>227</v>
      </c>
      <c r="B879" s="430" t="s">
        <v>189</v>
      </c>
      <c r="C879" s="431">
        <v>91.791899999999998</v>
      </c>
      <c r="D879" s="431">
        <v>9</v>
      </c>
      <c r="E879" s="432" t="s">
        <v>861</v>
      </c>
      <c r="F879" s="431">
        <v>11.75</v>
      </c>
      <c r="G879" s="431">
        <v>12.2779477978667</v>
      </c>
      <c r="H879" s="432" t="s">
        <v>197</v>
      </c>
      <c r="I879" s="433">
        <v>4687.5</v>
      </c>
      <c r="J879" s="433">
        <v>4687.5</v>
      </c>
      <c r="K879" s="433">
        <v>4302.74</v>
      </c>
      <c r="L879" s="385">
        <v>1</v>
      </c>
    </row>
    <row r="880" spans="1:12" s="383" customFormat="1" ht="15" x14ac:dyDescent="0.25">
      <c r="A880" s="384" t="s">
        <v>227</v>
      </c>
      <c r="B880" s="430" t="s">
        <v>189</v>
      </c>
      <c r="C880" s="431">
        <v>91.796499999999995</v>
      </c>
      <c r="D880" s="431">
        <v>9</v>
      </c>
      <c r="E880" s="432" t="s">
        <v>363</v>
      </c>
      <c r="F880" s="431">
        <v>11.75</v>
      </c>
      <c r="G880" s="431">
        <v>12.277947797866799</v>
      </c>
      <c r="H880" s="432" t="s">
        <v>197</v>
      </c>
      <c r="I880" s="433">
        <v>20833.3</v>
      </c>
      <c r="J880" s="433">
        <v>20833.3</v>
      </c>
      <c r="K880" s="433">
        <v>19124.240000000002</v>
      </c>
      <c r="L880" s="385">
        <v>1</v>
      </c>
    </row>
    <row r="881" spans="1:12" s="383" customFormat="1" ht="15" x14ac:dyDescent="0.25">
      <c r="A881" s="384" t="s">
        <v>227</v>
      </c>
      <c r="B881" s="430" t="s">
        <v>189</v>
      </c>
      <c r="C881" s="431">
        <v>92.238299999999995</v>
      </c>
      <c r="D881" s="431">
        <v>9</v>
      </c>
      <c r="E881" s="432" t="s">
        <v>471</v>
      </c>
      <c r="F881" s="431">
        <v>11.75</v>
      </c>
      <c r="G881" s="431">
        <v>12.2779477978667</v>
      </c>
      <c r="H881" s="432" t="s">
        <v>197</v>
      </c>
      <c r="I881" s="433">
        <v>4687.5</v>
      </c>
      <c r="J881" s="433">
        <v>4687.5</v>
      </c>
      <c r="K881" s="433">
        <v>4323.67</v>
      </c>
      <c r="L881" s="385">
        <v>1</v>
      </c>
    </row>
    <row r="882" spans="1:12" s="383" customFormat="1" ht="15" x14ac:dyDescent="0.25">
      <c r="A882" s="384" t="s">
        <v>227</v>
      </c>
      <c r="B882" s="430" t="s">
        <v>189</v>
      </c>
      <c r="C882" s="431">
        <v>92.243099999999998</v>
      </c>
      <c r="D882" s="431">
        <v>9</v>
      </c>
      <c r="E882" s="432" t="s">
        <v>862</v>
      </c>
      <c r="F882" s="431">
        <v>11.75</v>
      </c>
      <c r="G882" s="431">
        <v>12.2779477978667</v>
      </c>
      <c r="H882" s="432" t="s">
        <v>197</v>
      </c>
      <c r="I882" s="433">
        <v>20833.38</v>
      </c>
      <c r="J882" s="433">
        <v>20833.38</v>
      </c>
      <c r="K882" s="433">
        <v>19217.349999999999</v>
      </c>
      <c r="L882" s="385">
        <v>1</v>
      </c>
    </row>
    <row r="883" spans="1:12" s="383" customFormat="1" ht="15" x14ac:dyDescent="0.25">
      <c r="A883" s="384" t="s">
        <v>227</v>
      </c>
      <c r="B883" s="430" t="s">
        <v>189</v>
      </c>
      <c r="C883" s="431">
        <v>92.697900000000004</v>
      </c>
      <c r="D883" s="431">
        <v>9</v>
      </c>
      <c r="E883" s="432" t="s">
        <v>863</v>
      </c>
      <c r="F883" s="431">
        <v>11.75</v>
      </c>
      <c r="G883" s="431">
        <v>12.2779477978667</v>
      </c>
      <c r="H883" s="432" t="s">
        <v>197</v>
      </c>
      <c r="I883" s="433">
        <v>4687.5</v>
      </c>
      <c r="J883" s="433">
        <v>4687.5</v>
      </c>
      <c r="K883" s="433">
        <v>4345.22</v>
      </c>
      <c r="L883" s="385">
        <v>1</v>
      </c>
    </row>
    <row r="884" spans="1:12" s="383" customFormat="1" ht="15" x14ac:dyDescent="0.25">
      <c r="A884" s="384" t="s">
        <v>227</v>
      </c>
      <c r="B884" s="430" t="s">
        <v>189</v>
      </c>
      <c r="C884" s="431">
        <v>92.702799999999996</v>
      </c>
      <c r="D884" s="431">
        <v>9</v>
      </c>
      <c r="E884" s="432" t="s">
        <v>864</v>
      </c>
      <c r="F884" s="431">
        <v>11.75</v>
      </c>
      <c r="G884" s="431">
        <v>12.2779477978667</v>
      </c>
      <c r="H884" s="432" t="s">
        <v>197</v>
      </c>
      <c r="I884" s="433">
        <v>20833.38</v>
      </c>
      <c r="J884" s="433">
        <v>20833.38</v>
      </c>
      <c r="K884" s="433">
        <v>19313.13</v>
      </c>
      <c r="L884" s="385">
        <v>1</v>
      </c>
    </row>
    <row r="885" spans="1:12" s="383" customFormat="1" ht="15" x14ac:dyDescent="0.25">
      <c r="A885" s="384" t="s">
        <v>227</v>
      </c>
      <c r="B885" s="430" t="s">
        <v>189</v>
      </c>
      <c r="C885" s="431">
        <v>93.171000000000006</v>
      </c>
      <c r="D885" s="431">
        <v>9</v>
      </c>
      <c r="E885" s="432" t="s">
        <v>386</v>
      </c>
      <c r="F885" s="431">
        <v>11.75</v>
      </c>
      <c r="G885" s="431">
        <v>12.2779477978667</v>
      </c>
      <c r="H885" s="432" t="s">
        <v>197</v>
      </c>
      <c r="I885" s="433">
        <v>4687.5</v>
      </c>
      <c r="J885" s="433">
        <v>4687.5</v>
      </c>
      <c r="K885" s="433">
        <v>4367.3900000000003</v>
      </c>
      <c r="L885" s="385">
        <v>1</v>
      </c>
    </row>
    <row r="886" spans="1:12" s="383" customFormat="1" ht="15" x14ac:dyDescent="0.25">
      <c r="A886" s="384" t="s">
        <v>227</v>
      </c>
      <c r="B886" s="430" t="s">
        <v>189</v>
      </c>
      <c r="C886" s="431">
        <v>93.176000000000002</v>
      </c>
      <c r="D886" s="431">
        <v>9</v>
      </c>
      <c r="E886" s="432" t="s">
        <v>865</v>
      </c>
      <c r="F886" s="431">
        <v>11.75</v>
      </c>
      <c r="G886" s="431">
        <v>12.2779477978667</v>
      </c>
      <c r="H886" s="432" t="s">
        <v>197</v>
      </c>
      <c r="I886" s="433">
        <v>20833.38</v>
      </c>
      <c r="J886" s="433">
        <v>20833.38</v>
      </c>
      <c r="K886" s="433">
        <v>19411.72</v>
      </c>
      <c r="L886" s="385">
        <v>1</v>
      </c>
    </row>
    <row r="887" spans="1:12" s="383" customFormat="1" ht="15" x14ac:dyDescent="0.25">
      <c r="A887" s="384" t="s">
        <v>227</v>
      </c>
      <c r="B887" s="430" t="s">
        <v>189</v>
      </c>
      <c r="C887" s="431">
        <v>93.658000000000001</v>
      </c>
      <c r="D887" s="431">
        <v>9</v>
      </c>
      <c r="E887" s="432" t="s">
        <v>866</v>
      </c>
      <c r="F887" s="431">
        <v>11.75</v>
      </c>
      <c r="G887" s="431">
        <v>12.2779477978667</v>
      </c>
      <c r="H887" s="432" t="s">
        <v>197</v>
      </c>
      <c r="I887" s="433">
        <v>4687.5</v>
      </c>
      <c r="J887" s="433">
        <v>4687.5</v>
      </c>
      <c r="K887" s="433">
        <v>4390.22</v>
      </c>
      <c r="L887" s="385">
        <v>1</v>
      </c>
    </row>
    <row r="888" spans="1:12" s="383" customFormat="1" ht="15" x14ac:dyDescent="0.25">
      <c r="A888" s="384" t="s">
        <v>227</v>
      </c>
      <c r="B888" s="430" t="s">
        <v>189</v>
      </c>
      <c r="C888" s="431">
        <v>93.663200000000003</v>
      </c>
      <c r="D888" s="431">
        <v>9</v>
      </c>
      <c r="E888" s="432" t="s">
        <v>867</v>
      </c>
      <c r="F888" s="431">
        <v>11.75</v>
      </c>
      <c r="G888" s="431">
        <v>12.2779477978667</v>
      </c>
      <c r="H888" s="432" t="s">
        <v>197</v>
      </c>
      <c r="I888" s="433">
        <v>20833.38</v>
      </c>
      <c r="J888" s="433">
        <v>20833.38</v>
      </c>
      <c r="K888" s="433">
        <v>19513.2</v>
      </c>
      <c r="L888" s="385">
        <v>1</v>
      </c>
    </row>
    <row r="889" spans="1:12" s="383" customFormat="1" ht="15" x14ac:dyDescent="0.25">
      <c r="A889" s="384" t="s">
        <v>227</v>
      </c>
      <c r="B889" s="430" t="s">
        <v>189</v>
      </c>
      <c r="C889" s="431">
        <v>94.159300000000002</v>
      </c>
      <c r="D889" s="431">
        <v>9</v>
      </c>
      <c r="E889" s="432" t="s">
        <v>431</v>
      </c>
      <c r="F889" s="431">
        <v>11.75</v>
      </c>
      <c r="G889" s="431">
        <v>12.2779477978667</v>
      </c>
      <c r="H889" s="432" t="s">
        <v>197</v>
      </c>
      <c r="I889" s="433">
        <v>4687.5</v>
      </c>
      <c r="J889" s="433">
        <v>4687.5</v>
      </c>
      <c r="K889" s="433">
        <v>4413.72</v>
      </c>
      <c r="L889" s="385">
        <v>1</v>
      </c>
    </row>
    <row r="890" spans="1:12" s="383" customFormat="1" ht="15" x14ac:dyDescent="0.25">
      <c r="A890" s="384" t="s">
        <v>227</v>
      </c>
      <c r="B890" s="430" t="s">
        <v>189</v>
      </c>
      <c r="C890" s="431">
        <v>94.164599999999993</v>
      </c>
      <c r="D890" s="431">
        <v>9</v>
      </c>
      <c r="E890" s="432" t="s">
        <v>868</v>
      </c>
      <c r="F890" s="431">
        <v>11.75</v>
      </c>
      <c r="G890" s="431">
        <v>12.2779477978667</v>
      </c>
      <c r="H890" s="432" t="s">
        <v>197</v>
      </c>
      <c r="I890" s="433">
        <v>20833.38</v>
      </c>
      <c r="J890" s="433">
        <v>20833.38</v>
      </c>
      <c r="K890" s="433">
        <v>19617.669999999998</v>
      </c>
      <c r="L890" s="385">
        <v>1</v>
      </c>
    </row>
    <row r="891" spans="1:12" s="383" customFormat="1" ht="15" x14ac:dyDescent="0.25">
      <c r="A891" s="384" t="s">
        <v>227</v>
      </c>
      <c r="B891" s="430" t="s">
        <v>189</v>
      </c>
      <c r="C891" s="431">
        <v>94.675299999999993</v>
      </c>
      <c r="D891" s="431">
        <v>9</v>
      </c>
      <c r="E891" s="432" t="s">
        <v>869</v>
      </c>
      <c r="F891" s="431">
        <v>11.75</v>
      </c>
      <c r="G891" s="431">
        <v>12.2779477978667</v>
      </c>
      <c r="H891" s="432" t="s">
        <v>197</v>
      </c>
      <c r="I891" s="433">
        <v>4687.5</v>
      </c>
      <c r="J891" s="433">
        <v>4687.5</v>
      </c>
      <c r="K891" s="433">
        <v>4437.8999999999996</v>
      </c>
      <c r="L891" s="385">
        <v>1</v>
      </c>
    </row>
    <row r="892" spans="1:12" s="383" customFormat="1" ht="15" x14ac:dyDescent="0.25">
      <c r="A892" s="384" t="s">
        <v>227</v>
      </c>
      <c r="B892" s="430" t="s">
        <v>189</v>
      </c>
      <c r="C892" s="431">
        <v>94.680800000000005</v>
      </c>
      <c r="D892" s="431">
        <v>9</v>
      </c>
      <c r="E892" s="432" t="s">
        <v>433</v>
      </c>
      <c r="F892" s="431">
        <v>11.75</v>
      </c>
      <c r="G892" s="431">
        <v>12.2779477978667</v>
      </c>
      <c r="H892" s="432" t="s">
        <v>197</v>
      </c>
      <c r="I892" s="433">
        <v>20833.38</v>
      </c>
      <c r="J892" s="433">
        <v>20833.38</v>
      </c>
      <c r="K892" s="433">
        <v>19725.21</v>
      </c>
      <c r="L892" s="385">
        <v>1</v>
      </c>
    </row>
    <row r="893" spans="1:12" s="383" customFormat="1" ht="15" x14ac:dyDescent="0.25">
      <c r="A893" s="384" t="s">
        <v>227</v>
      </c>
      <c r="B893" s="430" t="s">
        <v>189</v>
      </c>
      <c r="C893" s="431">
        <v>95.200699999999998</v>
      </c>
      <c r="D893" s="431">
        <v>9</v>
      </c>
      <c r="E893" s="432" t="s">
        <v>419</v>
      </c>
      <c r="F893" s="431">
        <v>11.75</v>
      </c>
      <c r="G893" s="431">
        <v>12.2779477978667</v>
      </c>
      <c r="H893" s="432" t="s">
        <v>197</v>
      </c>
      <c r="I893" s="433">
        <v>4687.5</v>
      </c>
      <c r="J893" s="433">
        <v>4687.5</v>
      </c>
      <c r="K893" s="433">
        <v>4462.53</v>
      </c>
      <c r="L893" s="385">
        <v>1</v>
      </c>
    </row>
    <row r="894" spans="1:12" s="383" customFormat="1" ht="15" x14ac:dyDescent="0.25">
      <c r="A894" s="384" t="s">
        <v>227</v>
      </c>
      <c r="B894" s="430" t="s">
        <v>189</v>
      </c>
      <c r="C894" s="431">
        <v>95.212100000000007</v>
      </c>
      <c r="D894" s="431">
        <v>9</v>
      </c>
      <c r="E894" s="432" t="s">
        <v>395</v>
      </c>
      <c r="F894" s="431">
        <v>11.75</v>
      </c>
      <c r="G894" s="431">
        <v>12.2779477978667</v>
      </c>
      <c r="H894" s="432" t="s">
        <v>197</v>
      </c>
      <c r="I894" s="433">
        <v>20833.38</v>
      </c>
      <c r="J894" s="433">
        <v>20833.38</v>
      </c>
      <c r="K894" s="433">
        <v>19835.900000000001</v>
      </c>
      <c r="L894" s="385">
        <v>1</v>
      </c>
    </row>
    <row r="895" spans="1:12" s="383" customFormat="1" ht="15" x14ac:dyDescent="0.25">
      <c r="A895" s="384" t="s">
        <v>227</v>
      </c>
      <c r="B895" s="430" t="s">
        <v>189</v>
      </c>
      <c r="C895" s="431">
        <v>95.747299999999996</v>
      </c>
      <c r="D895" s="431">
        <v>9</v>
      </c>
      <c r="E895" s="432" t="s">
        <v>870</v>
      </c>
      <c r="F895" s="431">
        <v>11.75</v>
      </c>
      <c r="G895" s="431">
        <v>12.2779477978667</v>
      </c>
      <c r="H895" s="432" t="s">
        <v>197</v>
      </c>
      <c r="I895" s="433">
        <v>4687.5</v>
      </c>
      <c r="J895" s="433">
        <v>4687.5</v>
      </c>
      <c r="K895" s="433">
        <v>4488.16</v>
      </c>
      <c r="L895" s="385">
        <v>1</v>
      </c>
    </row>
    <row r="896" spans="1:12" s="383" customFormat="1" ht="15" x14ac:dyDescent="0.25">
      <c r="A896" s="384" t="s">
        <v>227</v>
      </c>
      <c r="B896" s="430" t="s">
        <v>189</v>
      </c>
      <c r="C896" s="431">
        <v>95.759100000000004</v>
      </c>
      <c r="D896" s="431">
        <v>9</v>
      </c>
      <c r="E896" s="432" t="s">
        <v>692</v>
      </c>
      <c r="F896" s="431">
        <v>11.75</v>
      </c>
      <c r="G896" s="431">
        <v>12.2779477978667</v>
      </c>
      <c r="H896" s="432" t="s">
        <v>197</v>
      </c>
      <c r="I896" s="433">
        <v>20833.38</v>
      </c>
      <c r="J896" s="433">
        <v>20833.38</v>
      </c>
      <c r="K896" s="433">
        <v>19949.849999999999</v>
      </c>
      <c r="L896" s="385">
        <v>1</v>
      </c>
    </row>
    <row r="897" spans="1:12" s="383" customFormat="1" ht="15" x14ac:dyDescent="0.25">
      <c r="A897" s="384" t="s">
        <v>227</v>
      </c>
      <c r="B897" s="430" t="s">
        <v>189</v>
      </c>
      <c r="C897" s="431">
        <v>96.31</v>
      </c>
      <c r="D897" s="431">
        <v>9</v>
      </c>
      <c r="E897" s="432" t="s">
        <v>871</v>
      </c>
      <c r="F897" s="431">
        <v>11.75</v>
      </c>
      <c r="G897" s="431">
        <v>12.2779477978667</v>
      </c>
      <c r="H897" s="432" t="s">
        <v>197</v>
      </c>
      <c r="I897" s="433">
        <v>4687.5</v>
      </c>
      <c r="J897" s="433">
        <v>4687.5</v>
      </c>
      <c r="K897" s="433">
        <v>4514.53</v>
      </c>
      <c r="L897" s="385">
        <v>1</v>
      </c>
    </row>
    <row r="898" spans="1:12" s="383" customFormat="1" ht="15" x14ac:dyDescent="0.25">
      <c r="A898" s="384" t="s">
        <v>227</v>
      </c>
      <c r="B898" s="430" t="s">
        <v>189</v>
      </c>
      <c r="C898" s="431">
        <v>96.322100000000006</v>
      </c>
      <c r="D898" s="431">
        <v>9</v>
      </c>
      <c r="E898" s="432" t="s">
        <v>435</v>
      </c>
      <c r="F898" s="431">
        <v>11.75</v>
      </c>
      <c r="G898" s="431">
        <v>12.2779477978667</v>
      </c>
      <c r="H898" s="432" t="s">
        <v>197</v>
      </c>
      <c r="I898" s="433">
        <v>20833.38</v>
      </c>
      <c r="J898" s="433">
        <v>20833.38</v>
      </c>
      <c r="K898" s="433">
        <v>20067.14</v>
      </c>
      <c r="L898" s="385">
        <v>1</v>
      </c>
    </row>
    <row r="899" spans="1:12" s="383" customFormat="1" ht="15" x14ac:dyDescent="0.25">
      <c r="A899" s="384" t="s">
        <v>227</v>
      </c>
      <c r="B899" s="430" t="s">
        <v>189</v>
      </c>
      <c r="C899" s="431">
        <v>96.889099999999999</v>
      </c>
      <c r="D899" s="431">
        <v>9</v>
      </c>
      <c r="E899" s="432" t="s">
        <v>437</v>
      </c>
      <c r="F899" s="431">
        <v>11.75</v>
      </c>
      <c r="G899" s="431">
        <v>12.2779477978667</v>
      </c>
      <c r="H899" s="432" t="s">
        <v>197</v>
      </c>
      <c r="I899" s="433">
        <v>4687.5</v>
      </c>
      <c r="J899" s="433">
        <v>4687.5</v>
      </c>
      <c r="K899" s="433">
        <v>4541.68</v>
      </c>
      <c r="L899" s="385">
        <v>1</v>
      </c>
    </row>
    <row r="900" spans="1:12" s="383" customFormat="1" ht="15" x14ac:dyDescent="0.25">
      <c r="A900" s="384" t="s">
        <v>227</v>
      </c>
      <c r="B900" s="430" t="s">
        <v>189</v>
      </c>
      <c r="C900" s="431">
        <v>96.901600000000002</v>
      </c>
      <c r="D900" s="431">
        <v>9</v>
      </c>
      <c r="E900" s="432" t="s">
        <v>438</v>
      </c>
      <c r="F900" s="431">
        <v>11.75</v>
      </c>
      <c r="G900" s="431">
        <v>12.2779477978667</v>
      </c>
      <c r="H900" s="432" t="s">
        <v>197</v>
      </c>
      <c r="I900" s="433">
        <v>20833.38</v>
      </c>
      <c r="J900" s="433">
        <v>20833.38</v>
      </c>
      <c r="K900" s="433">
        <v>20187.88</v>
      </c>
      <c r="L900" s="385">
        <v>1</v>
      </c>
    </row>
    <row r="901" spans="1:12" s="383" customFormat="1" ht="15" x14ac:dyDescent="0.25">
      <c r="A901" s="384" t="s">
        <v>227</v>
      </c>
      <c r="B901" s="430" t="s">
        <v>189</v>
      </c>
      <c r="C901" s="431">
        <v>97.498199999999997</v>
      </c>
      <c r="D901" s="431">
        <v>9</v>
      </c>
      <c r="E901" s="432" t="s">
        <v>239</v>
      </c>
      <c r="F901" s="431">
        <v>11.75</v>
      </c>
      <c r="G901" s="431">
        <v>12.2779477978667</v>
      </c>
      <c r="H901" s="432" t="s">
        <v>197</v>
      </c>
      <c r="I901" s="433">
        <v>20833.38</v>
      </c>
      <c r="J901" s="433">
        <v>20833.38</v>
      </c>
      <c r="K901" s="433">
        <v>20312.169999999998</v>
      </c>
      <c r="L901" s="385">
        <v>1</v>
      </c>
    </row>
    <row r="902" spans="1:12" s="383" customFormat="1" ht="15" x14ac:dyDescent="0.25">
      <c r="A902" s="384" t="s">
        <v>227</v>
      </c>
      <c r="B902" s="430" t="s">
        <v>189</v>
      </c>
      <c r="C902" s="431">
        <v>97.710400000000007</v>
      </c>
      <c r="D902" s="431">
        <v>9</v>
      </c>
      <c r="E902" s="432" t="s">
        <v>213</v>
      </c>
      <c r="F902" s="431">
        <v>11.5</v>
      </c>
      <c r="G902" s="431">
        <v>12.0055112893066</v>
      </c>
      <c r="H902" s="432" t="s">
        <v>197</v>
      </c>
      <c r="I902" s="433">
        <v>4687.5</v>
      </c>
      <c r="J902" s="433">
        <v>4687.5</v>
      </c>
      <c r="K902" s="433">
        <v>4580.18</v>
      </c>
      <c r="L902" s="385">
        <v>1</v>
      </c>
    </row>
    <row r="903" spans="1:12" s="383" customFormat="1" ht="15" x14ac:dyDescent="0.25">
      <c r="A903" s="384" t="s">
        <v>227</v>
      </c>
      <c r="B903" s="430" t="s">
        <v>189</v>
      </c>
      <c r="C903" s="431">
        <v>98.112300000000005</v>
      </c>
      <c r="D903" s="431">
        <v>9</v>
      </c>
      <c r="E903" s="432" t="s">
        <v>374</v>
      </c>
      <c r="F903" s="431">
        <v>11.75</v>
      </c>
      <c r="G903" s="431">
        <v>12.2779477978667</v>
      </c>
      <c r="H903" s="432" t="s">
        <v>197</v>
      </c>
      <c r="I903" s="433">
        <v>16666.7</v>
      </c>
      <c r="J903" s="433">
        <v>16666.7</v>
      </c>
      <c r="K903" s="433">
        <v>16352.08</v>
      </c>
      <c r="L903" s="385">
        <v>1</v>
      </c>
    </row>
    <row r="904" spans="1:12" s="383" customFormat="1" ht="15" x14ac:dyDescent="0.25">
      <c r="A904" s="384" t="s">
        <v>227</v>
      </c>
      <c r="B904" s="430" t="s">
        <v>189</v>
      </c>
      <c r="C904" s="431">
        <v>98.269599999999997</v>
      </c>
      <c r="D904" s="431">
        <v>9</v>
      </c>
      <c r="E904" s="432" t="s">
        <v>258</v>
      </c>
      <c r="F904" s="431">
        <v>11.5</v>
      </c>
      <c r="G904" s="431">
        <v>12.0055112893066</v>
      </c>
      <c r="H904" s="432" t="s">
        <v>197</v>
      </c>
      <c r="I904" s="433">
        <v>3750</v>
      </c>
      <c r="J904" s="433">
        <v>3750</v>
      </c>
      <c r="K904" s="433">
        <v>3685.11</v>
      </c>
      <c r="L904" s="385">
        <v>1</v>
      </c>
    </row>
    <row r="905" spans="1:12" s="383" customFormat="1" ht="15" x14ac:dyDescent="0.25">
      <c r="A905" s="384" t="s">
        <v>227</v>
      </c>
      <c r="B905" s="430" t="s">
        <v>189</v>
      </c>
      <c r="C905" s="431">
        <v>98.744399999999999</v>
      </c>
      <c r="D905" s="431">
        <v>9</v>
      </c>
      <c r="E905" s="432" t="s">
        <v>443</v>
      </c>
      <c r="F905" s="431">
        <v>11.75</v>
      </c>
      <c r="G905" s="431">
        <v>12.2779477978667</v>
      </c>
      <c r="H905" s="432" t="s">
        <v>197</v>
      </c>
      <c r="I905" s="433">
        <v>16666.7</v>
      </c>
      <c r="J905" s="433">
        <v>16666.7</v>
      </c>
      <c r="K905" s="433">
        <v>16457.439999999999</v>
      </c>
      <c r="L905" s="385">
        <v>1</v>
      </c>
    </row>
    <row r="906" spans="1:12" s="383" customFormat="1" ht="15" x14ac:dyDescent="0.25">
      <c r="A906" s="384" t="s">
        <v>227</v>
      </c>
      <c r="B906" s="430" t="s">
        <v>189</v>
      </c>
      <c r="C906" s="431">
        <v>98.844999999999999</v>
      </c>
      <c r="D906" s="431">
        <v>9</v>
      </c>
      <c r="E906" s="432" t="s">
        <v>285</v>
      </c>
      <c r="F906" s="431">
        <v>11.5</v>
      </c>
      <c r="G906" s="431">
        <v>12.0055112893066</v>
      </c>
      <c r="H906" s="432" t="s">
        <v>197</v>
      </c>
      <c r="I906" s="433">
        <v>3750</v>
      </c>
      <c r="J906" s="433">
        <v>3750</v>
      </c>
      <c r="K906" s="433">
        <v>3706.69</v>
      </c>
      <c r="L906" s="385">
        <v>1</v>
      </c>
    </row>
    <row r="907" spans="1:12" s="383" customFormat="1" ht="15" x14ac:dyDescent="0.25">
      <c r="A907" s="384" t="s">
        <v>227</v>
      </c>
      <c r="B907" s="430" t="s">
        <v>189</v>
      </c>
      <c r="C907" s="431">
        <v>99.395099999999999</v>
      </c>
      <c r="D907" s="431">
        <v>9</v>
      </c>
      <c r="E907" s="432" t="s">
        <v>241</v>
      </c>
      <c r="F907" s="431">
        <v>11.75</v>
      </c>
      <c r="G907" s="431">
        <v>12.2779477978667</v>
      </c>
      <c r="H907" s="432" t="s">
        <v>197</v>
      </c>
      <c r="I907" s="433">
        <v>16666.7</v>
      </c>
      <c r="J907" s="433">
        <v>16666.7</v>
      </c>
      <c r="K907" s="433">
        <v>16565.89</v>
      </c>
      <c r="L907" s="385">
        <v>1</v>
      </c>
    </row>
    <row r="908" spans="1:12" s="383" customFormat="1" ht="15" x14ac:dyDescent="0.25">
      <c r="A908" s="384" t="s">
        <v>227</v>
      </c>
      <c r="B908" s="430" t="s">
        <v>189</v>
      </c>
      <c r="C908" s="431">
        <v>99.436800000000005</v>
      </c>
      <c r="D908" s="431">
        <v>9</v>
      </c>
      <c r="E908" s="432" t="s">
        <v>318</v>
      </c>
      <c r="F908" s="431">
        <v>11.5</v>
      </c>
      <c r="G908" s="431">
        <v>12.0055112893066</v>
      </c>
      <c r="H908" s="432" t="s">
        <v>197</v>
      </c>
      <c r="I908" s="433">
        <v>3750</v>
      </c>
      <c r="J908" s="433">
        <v>3750</v>
      </c>
      <c r="K908" s="433">
        <v>3728.88</v>
      </c>
      <c r="L908" s="385">
        <v>1</v>
      </c>
    </row>
    <row r="909" spans="1:12" s="383" customFormat="1" ht="15" x14ac:dyDescent="0.25">
      <c r="A909" s="384" t="s">
        <v>233</v>
      </c>
      <c r="B909" s="430" t="s">
        <v>189</v>
      </c>
      <c r="C909" s="431">
        <v>93.732100000000003</v>
      </c>
      <c r="D909" s="431">
        <v>9</v>
      </c>
      <c r="E909" s="432" t="s">
        <v>327</v>
      </c>
      <c r="F909" s="431">
        <v>11.5</v>
      </c>
      <c r="G909" s="431">
        <v>12.0055112893066</v>
      </c>
      <c r="H909" s="432" t="s">
        <v>197</v>
      </c>
      <c r="I909" s="433">
        <v>41850</v>
      </c>
      <c r="J909" s="433">
        <v>41850</v>
      </c>
      <c r="K909" s="433">
        <v>39226.870000000003</v>
      </c>
      <c r="L909" s="385">
        <v>2</v>
      </c>
    </row>
    <row r="910" spans="1:12" s="383" customFormat="1" ht="15" x14ac:dyDescent="0.25">
      <c r="A910" s="384" t="s">
        <v>233</v>
      </c>
      <c r="B910" s="430" t="s">
        <v>189</v>
      </c>
      <c r="C910" s="431">
        <v>93.791600000000003</v>
      </c>
      <c r="D910" s="431">
        <v>9</v>
      </c>
      <c r="E910" s="432" t="s">
        <v>412</v>
      </c>
      <c r="F910" s="431">
        <v>11.5</v>
      </c>
      <c r="G910" s="431">
        <v>12.0055112893066</v>
      </c>
      <c r="H910" s="432" t="s">
        <v>197</v>
      </c>
      <c r="I910" s="433">
        <v>108810</v>
      </c>
      <c r="J910" s="433">
        <v>108810</v>
      </c>
      <c r="K910" s="433">
        <v>102054.66</v>
      </c>
      <c r="L910" s="385">
        <v>1</v>
      </c>
    </row>
    <row r="911" spans="1:12" s="383" customFormat="1" ht="15" x14ac:dyDescent="0.25">
      <c r="A911" s="384" t="s">
        <v>233</v>
      </c>
      <c r="B911" s="430" t="s">
        <v>189</v>
      </c>
      <c r="C911" s="431">
        <v>93.810299999999998</v>
      </c>
      <c r="D911" s="431">
        <v>9</v>
      </c>
      <c r="E911" s="432" t="s">
        <v>675</v>
      </c>
      <c r="F911" s="431">
        <v>11.5</v>
      </c>
      <c r="G911" s="431">
        <v>12.0055112893066</v>
      </c>
      <c r="H911" s="432" t="s">
        <v>197</v>
      </c>
      <c r="I911" s="433">
        <v>9541.7999999999993</v>
      </c>
      <c r="J911" s="433">
        <v>9541.7999999999993</v>
      </c>
      <c r="K911" s="433">
        <v>8951.19</v>
      </c>
      <c r="L911" s="385">
        <v>1</v>
      </c>
    </row>
    <row r="912" spans="1:12" s="383" customFormat="1" ht="15" x14ac:dyDescent="0.25">
      <c r="A912" s="384" t="s">
        <v>233</v>
      </c>
      <c r="B912" s="430" t="s">
        <v>189</v>
      </c>
      <c r="C912" s="431">
        <v>94.176900000000003</v>
      </c>
      <c r="D912" s="431">
        <v>9</v>
      </c>
      <c r="E912" s="432" t="s">
        <v>309</v>
      </c>
      <c r="F912" s="431">
        <v>11.5</v>
      </c>
      <c r="G912" s="431">
        <v>12.0055112893066</v>
      </c>
      <c r="H912" s="432" t="s">
        <v>197</v>
      </c>
      <c r="I912" s="433">
        <v>41650</v>
      </c>
      <c r="J912" s="433">
        <v>41650</v>
      </c>
      <c r="K912" s="433">
        <v>39224.67</v>
      </c>
      <c r="L912" s="385">
        <v>2</v>
      </c>
    </row>
    <row r="913" spans="1:12" s="383" customFormat="1" ht="15" x14ac:dyDescent="0.25">
      <c r="A913" s="384" t="s">
        <v>233</v>
      </c>
      <c r="B913" s="430" t="s">
        <v>189</v>
      </c>
      <c r="C913" s="431">
        <v>94.176900000000003</v>
      </c>
      <c r="D913" s="431">
        <v>9</v>
      </c>
      <c r="E913" s="432" t="s">
        <v>731</v>
      </c>
      <c r="F913" s="431">
        <v>11.5</v>
      </c>
      <c r="G913" s="431">
        <v>12.0055112893067</v>
      </c>
      <c r="H913" s="432" t="s">
        <v>197</v>
      </c>
      <c r="I913" s="433">
        <v>36522.33</v>
      </c>
      <c r="J913" s="433">
        <v>36522.31</v>
      </c>
      <c r="K913" s="433">
        <v>34395.589999999997</v>
      </c>
      <c r="L913" s="385">
        <v>1</v>
      </c>
    </row>
    <row r="914" spans="1:12" s="383" customFormat="1" ht="15" x14ac:dyDescent="0.25">
      <c r="A914" s="384" t="s">
        <v>233</v>
      </c>
      <c r="B914" s="430" t="s">
        <v>189</v>
      </c>
      <c r="C914" s="431">
        <v>94.195599999999999</v>
      </c>
      <c r="D914" s="431">
        <v>9</v>
      </c>
      <c r="E914" s="432" t="s">
        <v>732</v>
      </c>
      <c r="F914" s="431">
        <v>11.5</v>
      </c>
      <c r="G914" s="431">
        <v>12.0055112893066</v>
      </c>
      <c r="H914" s="432" t="s">
        <v>197</v>
      </c>
      <c r="I914" s="433">
        <v>22826.5</v>
      </c>
      <c r="J914" s="433">
        <v>22826.5</v>
      </c>
      <c r="K914" s="433">
        <v>21501.55</v>
      </c>
      <c r="L914" s="385">
        <v>1</v>
      </c>
    </row>
    <row r="915" spans="1:12" s="383" customFormat="1" ht="15" x14ac:dyDescent="0.25">
      <c r="A915" s="384" t="s">
        <v>233</v>
      </c>
      <c r="B915" s="430" t="s">
        <v>189</v>
      </c>
      <c r="C915" s="431">
        <v>94.195599999999999</v>
      </c>
      <c r="D915" s="431">
        <v>9</v>
      </c>
      <c r="E915" s="432" t="s">
        <v>732</v>
      </c>
      <c r="F915" s="431">
        <v>11.5</v>
      </c>
      <c r="G915" s="431">
        <v>12.0055112893067</v>
      </c>
      <c r="H915" s="432" t="s">
        <v>197</v>
      </c>
      <c r="I915" s="433">
        <v>22826.48</v>
      </c>
      <c r="J915" s="433">
        <v>22826.48</v>
      </c>
      <c r="K915" s="433">
        <v>21501.54</v>
      </c>
      <c r="L915" s="385">
        <v>1</v>
      </c>
    </row>
    <row r="916" spans="1:12" s="383" customFormat="1" ht="15" x14ac:dyDescent="0.25">
      <c r="A916" s="384" t="s">
        <v>233</v>
      </c>
      <c r="B916" s="430" t="s">
        <v>189</v>
      </c>
      <c r="C916" s="431">
        <v>94.238200000000006</v>
      </c>
      <c r="D916" s="431">
        <v>9</v>
      </c>
      <c r="E916" s="432" t="s">
        <v>420</v>
      </c>
      <c r="F916" s="431">
        <v>11.5</v>
      </c>
      <c r="G916" s="431">
        <v>12.0055112893066</v>
      </c>
      <c r="H916" s="432" t="s">
        <v>197</v>
      </c>
      <c r="I916" s="433">
        <v>108290</v>
      </c>
      <c r="J916" s="433">
        <v>108290</v>
      </c>
      <c r="K916" s="433">
        <v>102050.59</v>
      </c>
      <c r="L916" s="385">
        <v>1</v>
      </c>
    </row>
    <row r="917" spans="1:12" s="383" customFormat="1" ht="15" x14ac:dyDescent="0.25">
      <c r="A917" s="384" t="s">
        <v>233</v>
      </c>
      <c r="B917" s="430" t="s">
        <v>189</v>
      </c>
      <c r="C917" s="431">
        <v>94.257400000000004</v>
      </c>
      <c r="D917" s="431">
        <v>9</v>
      </c>
      <c r="E917" s="432" t="s">
        <v>841</v>
      </c>
      <c r="F917" s="431">
        <v>11.5</v>
      </c>
      <c r="G917" s="431">
        <v>12.0055112893066</v>
      </c>
      <c r="H917" s="432" t="s">
        <v>197</v>
      </c>
      <c r="I917" s="433">
        <v>9496.2000000000007</v>
      </c>
      <c r="J917" s="433">
        <v>9496.2000000000007</v>
      </c>
      <c r="K917" s="433">
        <v>8950.8700000000008</v>
      </c>
      <c r="L917" s="385">
        <v>1</v>
      </c>
    </row>
    <row r="918" spans="1:12" s="383" customFormat="1" ht="15" x14ac:dyDescent="0.25">
      <c r="A918" s="384" t="s">
        <v>233</v>
      </c>
      <c r="B918" s="430" t="s">
        <v>189</v>
      </c>
      <c r="C918" s="431">
        <v>94.634500000000003</v>
      </c>
      <c r="D918" s="431">
        <v>9</v>
      </c>
      <c r="E918" s="432" t="s">
        <v>872</v>
      </c>
      <c r="F918" s="431">
        <v>11.5</v>
      </c>
      <c r="G918" s="431">
        <v>12.0055112893066</v>
      </c>
      <c r="H918" s="432" t="s">
        <v>197</v>
      </c>
      <c r="I918" s="433">
        <v>77997.789999999994</v>
      </c>
      <c r="J918" s="433">
        <v>77997.789999999994</v>
      </c>
      <c r="K918" s="433">
        <v>73812.78</v>
      </c>
      <c r="L918" s="385">
        <v>3</v>
      </c>
    </row>
    <row r="919" spans="1:12" s="383" customFormat="1" ht="15" x14ac:dyDescent="0.25">
      <c r="A919" s="384" t="s">
        <v>233</v>
      </c>
      <c r="B919" s="430" t="s">
        <v>189</v>
      </c>
      <c r="C919" s="431">
        <v>94.653700000000001</v>
      </c>
      <c r="D919" s="431">
        <v>9</v>
      </c>
      <c r="E919" s="432" t="s">
        <v>414</v>
      </c>
      <c r="F919" s="431">
        <v>11.5</v>
      </c>
      <c r="G919" s="431">
        <v>12.0055112893066</v>
      </c>
      <c r="H919" s="432" t="s">
        <v>197</v>
      </c>
      <c r="I919" s="433">
        <v>45434.82</v>
      </c>
      <c r="J919" s="433">
        <v>45434.82</v>
      </c>
      <c r="K919" s="433">
        <v>43005.760000000002</v>
      </c>
      <c r="L919" s="385">
        <v>2</v>
      </c>
    </row>
    <row r="920" spans="1:12" s="383" customFormat="1" ht="15" x14ac:dyDescent="0.25">
      <c r="A920" s="384" t="s">
        <v>233</v>
      </c>
      <c r="B920" s="430" t="s">
        <v>189</v>
      </c>
      <c r="C920" s="431">
        <v>94.697699999999998</v>
      </c>
      <c r="D920" s="431">
        <v>9</v>
      </c>
      <c r="E920" s="432" t="s">
        <v>843</v>
      </c>
      <c r="F920" s="431">
        <v>11.5</v>
      </c>
      <c r="G920" s="431">
        <v>12.0055112893066</v>
      </c>
      <c r="H920" s="432" t="s">
        <v>197</v>
      </c>
      <c r="I920" s="433">
        <v>108290</v>
      </c>
      <c r="J920" s="433">
        <v>108290</v>
      </c>
      <c r="K920" s="433">
        <v>102548.14</v>
      </c>
      <c r="L920" s="385">
        <v>1</v>
      </c>
    </row>
    <row r="921" spans="1:12" s="383" customFormat="1" ht="15" x14ac:dyDescent="0.25">
      <c r="A921" s="384" t="s">
        <v>233</v>
      </c>
      <c r="B921" s="430" t="s">
        <v>189</v>
      </c>
      <c r="C921" s="431">
        <v>94.717500000000001</v>
      </c>
      <c r="D921" s="431">
        <v>9</v>
      </c>
      <c r="E921" s="432" t="s">
        <v>844</v>
      </c>
      <c r="F921" s="431">
        <v>11.5</v>
      </c>
      <c r="G921" s="431">
        <v>12.0055112893066</v>
      </c>
      <c r="H921" s="432" t="s">
        <v>197</v>
      </c>
      <c r="I921" s="433">
        <v>9496.2000000000007</v>
      </c>
      <c r="J921" s="433">
        <v>9496.2000000000007</v>
      </c>
      <c r="K921" s="433">
        <v>8994.56</v>
      </c>
      <c r="L921" s="385">
        <v>1</v>
      </c>
    </row>
    <row r="922" spans="1:12" s="383" customFormat="1" ht="15" x14ac:dyDescent="0.25">
      <c r="A922" s="384" t="s">
        <v>233</v>
      </c>
      <c r="B922" s="430" t="s">
        <v>189</v>
      </c>
      <c r="C922" s="431">
        <v>95.105199999999996</v>
      </c>
      <c r="D922" s="431">
        <v>9</v>
      </c>
      <c r="E922" s="432" t="s">
        <v>805</v>
      </c>
      <c r="F922" s="431">
        <v>11.5</v>
      </c>
      <c r="G922" s="431">
        <v>12.0055112893066</v>
      </c>
      <c r="H922" s="432" t="s">
        <v>197</v>
      </c>
      <c r="I922" s="433">
        <v>77997.789999999994</v>
      </c>
      <c r="J922" s="433">
        <v>77997.789999999994</v>
      </c>
      <c r="K922" s="433">
        <v>74179.95</v>
      </c>
      <c r="L922" s="385">
        <v>3</v>
      </c>
    </row>
    <row r="923" spans="1:12" s="383" customFormat="1" ht="15" x14ac:dyDescent="0.25">
      <c r="A923" s="384" t="s">
        <v>233</v>
      </c>
      <c r="B923" s="430" t="s">
        <v>189</v>
      </c>
      <c r="C923" s="431">
        <v>95.125100000000003</v>
      </c>
      <c r="D923" s="431">
        <v>9</v>
      </c>
      <c r="E923" s="432" t="s">
        <v>873</v>
      </c>
      <c r="F923" s="431">
        <v>11.5</v>
      </c>
      <c r="G923" s="431">
        <v>12.0055112893066</v>
      </c>
      <c r="H923" s="432" t="s">
        <v>197</v>
      </c>
      <c r="I923" s="433">
        <v>45434.82</v>
      </c>
      <c r="J923" s="433">
        <v>45434.82</v>
      </c>
      <c r="K923" s="433">
        <v>43219.9</v>
      </c>
      <c r="L923" s="385">
        <v>2</v>
      </c>
    </row>
    <row r="924" spans="1:12" s="383" customFormat="1" ht="15" x14ac:dyDescent="0.25">
      <c r="A924" s="384" t="s">
        <v>233</v>
      </c>
      <c r="B924" s="430" t="s">
        <v>189</v>
      </c>
      <c r="C924" s="431">
        <v>95.170400000000001</v>
      </c>
      <c r="D924" s="431">
        <v>9</v>
      </c>
      <c r="E924" s="432" t="s">
        <v>845</v>
      </c>
      <c r="F924" s="431">
        <v>11.5</v>
      </c>
      <c r="G924" s="431">
        <v>12.0055112893066</v>
      </c>
      <c r="H924" s="432" t="s">
        <v>197</v>
      </c>
      <c r="I924" s="433">
        <v>108290</v>
      </c>
      <c r="J924" s="433">
        <v>108290</v>
      </c>
      <c r="K924" s="433">
        <v>103059.99</v>
      </c>
      <c r="L924" s="385">
        <v>1</v>
      </c>
    </row>
    <row r="925" spans="1:12" s="383" customFormat="1" ht="15" x14ac:dyDescent="0.25">
      <c r="A925" s="384" t="s">
        <v>233</v>
      </c>
      <c r="B925" s="430" t="s">
        <v>189</v>
      </c>
      <c r="C925" s="431">
        <v>95.190700000000007</v>
      </c>
      <c r="D925" s="431">
        <v>9</v>
      </c>
      <c r="E925" s="432" t="s">
        <v>846</v>
      </c>
      <c r="F925" s="431">
        <v>11.5</v>
      </c>
      <c r="G925" s="431">
        <v>12.0055112893066</v>
      </c>
      <c r="H925" s="432" t="s">
        <v>197</v>
      </c>
      <c r="I925" s="433">
        <v>9496.2000000000007</v>
      </c>
      <c r="J925" s="433">
        <v>9496.2000000000007</v>
      </c>
      <c r="K925" s="433">
        <v>9039.5</v>
      </c>
      <c r="L925" s="385">
        <v>1</v>
      </c>
    </row>
    <row r="926" spans="1:12" s="383" customFormat="1" ht="15" x14ac:dyDescent="0.25">
      <c r="A926" s="384" t="s">
        <v>233</v>
      </c>
      <c r="B926" s="430" t="s">
        <v>189</v>
      </c>
      <c r="C926" s="431">
        <v>95.589500000000001</v>
      </c>
      <c r="D926" s="431">
        <v>9</v>
      </c>
      <c r="E926" s="432" t="s">
        <v>310</v>
      </c>
      <c r="F926" s="431">
        <v>11.5</v>
      </c>
      <c r="G926" s="431">
        <v>12.0055112893066</v>
      </c>
      <c r="H926" s="432" t="s">
        <v>197</v>
      </c>
      <c r="I926" s="433">
        <v>36347.79</v>
      </c>
      <c r="J926" s="433">
        <v>36347.79</v>
      </c>
      <c r="K926" s="433">
        <v>34744.660000000003</v>
      </c>
      <c r="L926" s="385">
        <v>1</v>
      </c>
    </row>
    <row r="927" spans="1:12" s="383" customFormat="1" ht="15" x14ac:dyDescent="0.25">
      <c r="A927" s="384" t="s">
        <v>233</v>
      </c>
      <c r="B927" s="430" t="s">
        <v>189</v>
      </c>
      <c r="C927" s="431">
        <v>95.589500000000001</v>
      </c>
      <c r="D927" s="431">
        <v>9</v>
      </c>
      <c r="E927" s="432" t="s">
        <v>295</v>
      </c>
      <c r="F927" s="431">
        <v>11.5</v>
      </c>
      <c r="G927" s="431">
        <v>12.0055112893066</v>
      </c>
      <c r="H927" s="432" t="s">
        <v>197</v>
      </c>
      <c r="I927" s="433">
        <v>41650</v>
      </c>
      <c r="J927" s="433">
        <v>41650</v>
      </c>
      <c r="K927" s="433">
        <v>39813.019999999997</v>
      </c>
      <c r="L927" s="385">
        <v>2</v>
      </c>
    </row>
    <row r="928" spans="1:12" s="383" customFormat="1" ht="15" x14ac:dyDescent="0.25">
      <c r="A928" s="384" t="s">
        <v>233</v>
      </c>
      <c r="B928" s="430" t="s">
        <v>189</v>
      </c>
      <c r="C928" s="431">
        <v>95.61</v>
      </c>
      <c r="D928" s="431">
        <v>9</v>
      </c>
      <c r="E928" s="432" t="s">
        <v>422</v>
      </c>
      <c r="F928" s="431">
        <v>11.5</v>
      </c>
      <c r="G928" s="431">
        <v>12.0055112893066</v>
      </c>
      <c r="H928" s="432" t="s">
        <v>197</v>
      </c>
      <c r="I928" s="433">
        <v>45434.82</v>
      </c>
      <c r="J928" s="433">
        <v>45434.82</v>
      </c>
      <c r="K928" s="433">
        <v>43440.22</v>
      </c>
      <c r="L928" s="385">
        <v>2</v>
      </c>
    </row>
    <row r="929" spans="1:12" s="383" customFormat="1" ht="15" x14ac:dyDescent="0.25">
      <c r="A929" s="384" t="s">
        <v>233</v>
      </c>
      <c r="B929" s="430" t="s">
        <v>189</v>
      </c>
      <c r="C929" s="431">
        <v>95.656599999999997</v>
      </c>
      <c r="D929" s="431">
        <v>9</v>
      </c>
      <c r="E929" s="432" t="s">
        <v>394</v>
      </c>
      <c r="F929" s="431">
        <v>11.5</v>
      </c>
      <c r="G929" s="431">
        <v>12.0055112893066</v>
      </c>
      <c r="H929" s="432" t="s">
        <v>197</v>
      </c>
      <c r="I929" s="433">
        <v>108290</v>
      </c>
      <c r="J929" s="433">
        <v>108290</v>
      </c>
      <c r="K929" s="433">
        <v>103586.57</v>
      </c>
      <c r="L929" s="385">
        <v>1</v>
      </c>
    </row>
    <row r="930" spans="1:12" s="383" customFormat="1" ht="15" x14ac:dyDescent="0.25">
      <c r="A930" s="384" t="s">
        <v>233</v>
      </c>
      <c r="B930" s="430" t="s">
        <v>189</v>
      </c>
      <c r="C930" s="431">
        <v>95.677599999999998</v>
      </c>
      <c r="D930" s="431">
        <v>9</v>
      </c>
      <c r="E930" s="432" t="s">
        <v>396</v>
      </c>
      <c r="F930" s="431">
        <v>11.5</v>
      </c>
      <c r="G930" s="431">
        <v>12.0055112893066</v>
      </c>
      <c r="H930" s="432" t="s">
        <v>197</v>
      </c>
      <c r="I930" s="433">
        <v>9496.2000000000007</v>
      </c>
      <c r="J930" s="433">
        <v>9496.2000000000007</v>
      </c>
      <c r="K930" s="433">
        <v>9085.74</v>
      </c>
      <c r="L930" s="385">
        <v>1</v>
      </c>
    </row>
    <row r="931" spans="1:12" s="383" customFormat="1" ht="15" x14ac:dyDescent="0.25">
      <c r="A931" s="384" t="s">
        <v>233</v>
      </c>
      <c r="B931" s="430" t="s">
        <v>189</v>
      </c>
      <c r="C931" s="431">
        <v>96.087699999999998</v>
      </c>
      <c r="D931" s="431">
        <v>9</v>
      </c>
      <c r="E931" s="432" t="s">
        <v>697</v>
      </c>
      <c r="F931" s="431">
        <v>11.5</v>
      </c>
      <c r="G931" s="431">
        <v>12.0055112893066</v>
      </c>
      <c r="H931" s="432" t="s">
        <v>197</v>
      </c>
      <c r="I931" s="433">
        <v>77997.789999999994</v>
      </c>
      <c r="J931" s="433">
        <v>77997.789999999994</v>
      </c>
      <c r="K931" s="433">
        <v>74946.25</v>
      </c>
      <c r="L931" s="385">
        <v>3</v>
      </c>
    </row>
    <row r="932" spans="1:12" s="383" customFormat="1" ht="15" x14ac:dyDescent="0.25">
      <c r="A932" s="384" t="s">
        <v>233</v>
      </c>
      <c r="B932" s="430" t="s">
        <v>189</v>
      </c>
      <c r="C932" s="431">
        <v>96.108800000000002</v>
      </c>
      <c r="D932" s="431">
        <v>9</v>
      </c>
      <c r="E932" s="432" t="s">
        <v>694</v>
      </c>
      <c r="F932" s="431">
        <v>11.5</v>
      </c>
      <c r="G932" s="431">
        <v>12.0055112893066</v>
      </c>
      <c r="H932" s="432" t="s">
        <v>197</v>
      </c>
      <c r="I932" s="433">
        <v>45434.82</v>
      </c>
      <c r="J932" s="433">
        <v>45434.82</v>
      </c>
      <c r="K932" s="433">
        <v>43666.86</v>
      </c>
      <c r="L932" s="385">
        <v>2</v>
      </c>
    </row>
    <row r="933" spans="1:12" s="383" customFormat="1" ht="15" x14ac:dyDescent="0.25">
      <c r="A933" s="384" t="s">
        <v>233</v>
      </c>
      <c r="B933" s="430" t="s">
        <v>189</v>
      </c>
      <c r="C933" s="431">
        <v>96.156899999999993</v>
      </c>
      <c r="D933" s="431">
        <v>9</v>
      </c>
      <c r="E933" s="432" t="s">
        <v>848</v>
      </c>
      <c r="F933" s="431">
        <v>11.5</v>
      </c>
      <c r="G933" s="431">
        <v>12.0055112893066</v>
      </c>
      <c r="H933" s="432" t="s">
        <v>197</v>
      </c>
      <c r="I933" s="433">
        <v>108290</v>
      </c>
      <c r="J933" s="433">
        <v>108290</v>
      </c>
      <c r="K933" s="433">
        <v>104128.28</v>
      </c>
      <c r="L933" s="385">
        <v>1</v>
      </c>
    </row>
    <row r="934" spans="1:12" s="383" customFormat="1" ht="15" x14ac:dyDescent="0.25">
      <c r="A934" s="384" t="s">
        <v>233</v>
      </c>
      <c r="B934" s="430" t="s">
        <v>189</v>
      </c>
      <c r="C934" s="431">
        <v>96.1785</v>
      </c>
      <c r="D934" s="431">
        <v>9</v>
      </c>
      <c r="E934" s="432" t="s">
        <v>849</v>
      </c>
      <c r="F934" s="431">
        <v>11.5</v>
      </c>
      <c r="G934" s="431">
        <v>12.0055112893066</v>
      </c>
      <c r="H934" s="432" t="s">
        <v>197</v>
      </c>
      <c r="I934" s="433">
        <v>9496.2000000000007</v>
      </c>
      <c r="J934" s="433">
        <v>9496.2000000000007</v>
      </c>
      <c r="K934" s="433">
        <v>9133.2999999999993</v>
      </c>
      <c r="L934" s="385">
        <v>1</v>
      </c>
    </row>
    <row r="935" spans="1:12" s="383" customFormat="1" ht="15" x14ac:dyDescent="0.25">
      <c r="A935" s="384" t="s">
        <v>233</v>
      </c>
      <c r="B935" s="430" t="s">
        <v>189</v>
      </c>
      <c r="C935" s="431">
        <v>96.600200000000001</v>
      </c>
      <c r="D935" s="431">
        <v>9</v>
      </c>
      <c r="E935" s="432" t="s">
        <v>811</v>
      </c>
      <c r="F935" s="431">
        <v>11.5</v>
      </c>
      <c r="G935" s="431">
        <v>12.0055112893066</v>
      </c>
      <c r="H935" s="432" t="s">
        <v>197</v>
      </c>
      <c r="I935" s="433">
        <v>77997.789999999994</v>
      </c>
      <c r="J935" s="433">
        <v>77997.789999999994</v>
      </c>
      <c r="K935" s="433">
        <v>75346.009999999995</v>
      </c>
      <c r="L935" s="385">
        <v>3</v>
      </c>
    </row>
    <row r="936" spans="1:12" s="383" customFormat="1" ht="15" x14ac:dyDescent="0.25">
      <c r="A936" s="384" t="s">
        <v>233</v>
      </c>
      <c r="B936" s="430" t="s">
        <v>189</v>
      </c>
      <c r="C936" s="431">
        <v>96.622</v>
      </c>
      <c r="D936" s="431">
        <v>9</v>
      </c>
      <c r="E936" s="432" t="s">
        <v>874</v>
      </c>
      <c r="F936" s="431">
        <v>11.5</v>
      </c>
      <c r="G936" s="431">
        <v>12.0055112893066</v>
      </c>
      <c r="H936" s="432" t="s">
        <v>197</v>
      </c>
      <c r="I936" s="433">
        <v>45434.82</v>
      </c>
      <c r="J936" s="433">
        <v>45434.82</v>
      </c>
      <c r="K936" s="433">
        <v>43900.02</v>
      </c>
      <c r="L936" s="385">
        <v>2</v>
      </c>
    </row>
    <row r="937" spans="1:12" s="383" customFormat="1" ht="15" x14ac:dyDescent="0.25">
      <c r="A937" s="384" t="s">
        <v>233</v>
      </c>
      <c r="B937" s="430" t="s">
        <v>189</v>
      </c>
      <c r="C937" s="431">
        <v>96.671499999999995</v>
      </c>
      <c r="D937" s="431">
        <v>9</v>
      </c>
      <c r="E937" s="432" t="s">
        <v>851</v>
      </c>
      <c r="F937" s="431">
        <v>11.5</v>
      </c>
      <c r="G937" s="431">
        <v>12.0055112893066</v>
      </c>
      <c r="H937" s="432" t="s">
        <v>197</v>
      </c>
      <c r="I937" s="433">
        <v>108290</v>
      </c>
      <c r="J937" s="433">
        <v>108290</v>
      </c>
      <c r="K937" s="433">
        <v>104685.56</v>
      </c>
      <c r="L937" s="385">
        <v>1</v>
      </c>
    </row>
    <row r="938" spans="1:12" s="383" customFormat="1" ht="15" x14ac:dyDescent="0.25">
      <c r="A938" s="384" t="s">
        <v>233</v>
      </c>
      <c r="B938" s="430" t="s">
        <v>189</v>
      </c>
      <c r="C938" s="431">
        <v>96.693799999999996</v>
      </c>
      <c r="D938" s="431">
        <v>9</v>
      </c>
      <c r="E938" s="432" t="s">
        <v>852</v>
      </c>
      <c r="F938" s="431">
        <v>11.5</v>
      </c>
      <c r="G938" s="431">
        <v>12.0055112893066</v>
      </c>
      <c r="H938" s="432" t="s">
        <v>197</v>
      </c>
      <c r="I938" s="433">
        <v>9496.2000000000007</v>
      </c>
      <c r="J938" s="433">
        <v>9496.2000000000007</v>
      </c>
      <c r="K938" s="433">
        <v>9182.23</v>
      </c>
      <c r="L938" s="385">
        <v>1</v>
      </c>
    </row>
    <row r="939" spans="1:12" s="383" customFormat="1" ht="15" x14ac:dyDescent="0.25">
      <c r="A939" s="384" t="s">
        <v>233</v>
      </c>
      <c r="B939" s="430" t="s">
        <v>189</v>
      </c>
      <c r="C939" s="431">
        <v>97.127399999999994</v>
      </c>
      <c r="D939" s="431">
        <v>9</v>
      </c>
      <c r="E939" s="432" t="s">
        <v>714</v>
      </c>
      <c r="F939" s="431">
        <v>11.5</v>
      </c>
      <c r="G939" s="431">
        <v>12.0055112893066</v>
      </c>
      <c r="H939" s="432" t="s">
        <v>197</v>
      </c>
      <c r="I939" s="433">
        <v>36347.79</v>
      </c>
      <c r="J939" s="433">
        <v>36347.79</v>
      </c>
      <c r="K939" s="433">
        <v>35303.68</v>
      </c>
      <c r="L939" s="385">
        <v>1</v>
      </c>
    </row>
    <row r="940" spans="1:12" s="383" customFormat="1" ht="15" x14ac:dyDescent="0.25">
      <c r="A940" s="384" t="s">
        <v>233</v>
      </c>
      <c r="B940" s="430" t="s">
        <v>189</v>
      </c>
      <c r="C940" s="431">
        <v>97.127399999999994</v>
      </c>
      <c r="D940" s="431">
        <v>9</v>
      </c>
      <c r="E940" s="432" t="s">
        <v>677</v>
      </c>
      <c r="F940" s="431">
        <v>11.5</v>
      </c>
      <c r="G940" s="431">
        <v>12.0055112893066</v>
      </c>
      <c r="H940" s="432" t="s">
        <v>197</v>
      </c>
      <c r="I940" s="433">
        <v>41650</v>
      </c>
      <c r="J940" s="433">
        <v>41650</v>
      </c>
      <c r="K940" s="433">
        <v>40453.58</v>
      </c>
      <c r="L940" s="385">
        <v>2</v>
      </c>
    </row>
    <row r="941" spans="1:12" s="383" customFormat="1" ht="15" x14ac:dyDescent="0.25">
      <c r="A941" s="384" t="s">
        <v>233</v>
      </c>
      <c r="B941" s="430" t="s">
        <v>189</v>
      </c>
      <c r="C941" s="431">
        <v>97.149900000000002</v>
      </c>
      <c r="D941" s="431">
        <v>9</v>
      </c>
      <c r="E941" s="432" t="s">
        <v>875</v>
      </c>
      <c r="F941" s="431">
        <v>11.5</v>
      </c>
      <c r="G941" s="431">
        <v>12.0055112893066</v>
      </c>
      <c r="H941" s="432" t="s">
        <v>197</v>
      </c>
      <c r="I941" s="433">
        <v>45434.82</v>
      </c>
      <c r="J941" s="433">
        <v>45434.82</v>
      </c>
      <c r="K941" s="433">
        <v>44139.86</v>
      </c>
      <c r="L941" s="385">
        <v>2</v>
      </c>
    </row>
    <row r="942" spans="1:12" s="383" customFormat="1" ht="15" x14ac:dyDescent="0.25">
      <c r="A942" s="384" t="s">
        <v>233</v>
      </c>
      <c r="B942" s="430" t="s">
        <v>189</v>
      </c>
      <c r="C942" s="431">
        <v>97.200900000000004</v>
      </c>
      <c r="D942" s="431">
        <v>9</v>
      </c>
      <c r="E942" s="432" t="s">
        <v>854</v>
      </c>
      <c r="F942" s="431">
        <v>11.5</v>
      </c>
      <c r="G942" s="431">
        <v>12.0055112893066</v>
      </c>
      <c r="H942" s="432" t="s">
        <v>197</v>
      </c>
      <c r="I942" s="433">
        <v>108290</v>
      </c>
      <c r="J942" s="433">
        <v>108290</v>
      </c>
      <c r="K942" s="433">
        <v>105258.87</v>
      </c>
      <c r="L942" s="385">
        <v>1</v>
      </c>
    </row>
    <row r="943" spans="1:12" s="383" customFormat="1" ht="15" x14ac:dyDescent="0.25">
      <c r="A943" s="384" t="s">
        <v>233</v>
      </c>
      <c r="B943" s="430" t="s">
        <v>189</v>
      </c>
      <c r="C943" s="431">
        <v>97.223799999999997</v>
      </c>
      <c r="D943" s="431">
        <v>9</v>
      </c>
      <c r="E943" s="432" t="s">
        <v>814</v>
      </c>
      <c r="F943" s="431">
        <v>11.5</v>
      </c>
      <c r="G943" s="431">
        <v>12.0055112893066</v>
      </c>
      <c r="H943" s="432" t="s">
        <v>197</v>
      </c>
      <c r="I943" s="433">
        <v>9496.2000000000007</v>
      </c>
      <c r="J943" s="433">
        <v>9496.2000000000007</v>
      </c>
      <c r="K943" s="433">
        <v>9232.57</v>
      </c>
      <c r="L943" s="385">
        <v>1</v>
      </c>
    </row>
    <row r="944" spans="1:12" s="383" customFormat="1" ht="15" x14ac:dyDescent="0.25">
      <c r="A944" s="384" t="s">
        <v>233</v>
      </c>
      <c r="B944" s="430" t="s">
        <v>189</v>
      </c>
      <c r="C944" s="431">
        <v>97.669899999999998</v>
      </c>
      <c r="D944" s="431">
        <v>9</v>
      </c>
      <c r="E944" s="432" t="s">
        <v>320</v>
      </c>
      <c r="F944" s="431">
        <v>11.5</v>
      </c>
      <c r="G944" s="431">
        <v>12.0055112893066</v>
      </c>
      <c r="H944" s="432" t="s">
        <v>197</v>
      </c>
      <c r="I944" s="433">
        <v>36347.79</v>
      </c>
      <c r="J944" s="433">
        <v>36347.79</v>
      </c>
      <c r="K944" s="433">
        <v>35500.83</v>
      </c>
      <c r="L944" s="385">
        <v>1</v>
      </c>
    </row>
    <row r="945" spans="1:12" s="383" customFormat="1" ht="15" x14ac:dyDescent="0.25">
      <c r="A945" s="384" t="s">
        <v>233</v>
      </c>
      <c r="B945" s="430" t="s">
        <v>189</v>
      </c>
      <c r="C945" s="431">
        <v>97.669899999999998</v>
      </c>
      <c r="D945" s="431">
        <v>9</v>
      </c>
      <c r="E945" s="432" t="s">
        <v>876</v>
      </c>
      <c r="F945" s="431">
        <v>11.5</v>
      </c>
      <c r="G945" s="431">
        <v>12.0055112893066</v>
      </c>
      <c r="H945" s="432" t="s">
        <v>197</v>
      </c>
      <c r="I945" s="433">
        <v>41650</v>
      </c>
      <c r="J945" s="433">
        <v>41650</v>
      </c>
      <c r="K945" s="433">
        <v>40679.5</v>
      </c>
      <c r="L945" s="385">
        <v>2</v>
      </c>
    </row>
    <row r="946" spans="1:12" s="383" customFormat="1" ht="15" x14ac:dyDescent="0.25">
      <c r="A946" s="384" t="s">
        <v>233</v>
      </c>
      <c r="B946" s="430" t="s">
        <v>189</v>
      </c>
      <c r="C946" s="431">
        <v>97.692999999999998</v>
      </c>
      <c r="D946" s="431">
        <v>9</v>
      </c>
      <c r="E946" s="432" t="s">
        <v>211</v>
      </c>
      <c r="F946" s="431">
        <v>11.5</v>
      </c>
      <c r="G946" s="431">
        <v>12.0055112893066</v>
      </c>
      <c r="H946" s="432" t="s">
        <v>197</v>
      </c>
      <c r="I946" s="433">
        <v>45434.82</v>
      </c>
      <c r="J946" s="433">
        <v>45434.82</v>
      </c>
      <c r="K946" s="433">
        <v>44386.62</v>
      </c>
      <c r="L946" s="385">
        <v>2</v>
      </c>
    </row>
    <row r="947" spans="1:12" s="383" customFormat="1" ht="15" x14ac:dyDescent="0.25">
      <c r="A947" s="384" t="s">
        <v>233</v>
      </c>
      <c r="B947" s="430" t="s">
        <v>189</v>
      </c>
      <c r="C947" s="431">
        <v>97.702600000000004</v>
      </c>
      <c r="D947" s="431">
        <v>9</v>
      </c>
      <c r="E947" s="432" t="s">
        <v>436</v>
      </c>
      <c r="F947" s="431">
        <v>11</v>
      </c>
      <c r="G947" s="431">
        <v>11.4621259414062</v>
      </c>
      <c r="H947" s="432" t="s">
        <v>197</v>
      </c>
      <c r="I947" s="433">
        <v>8000</v>
      </c>
      <c r="J947" s="433">
        <v>8000</v>
      </c>
      <c r="K947" s="433">
        <v>7816.21</v>
      </c>
      <c r="L947" s="385">
        <v>1</v>
      </c>
    </row>
    <row r="948" spans="1:12" s="383" customFormat="1" ht="15" x14ac:dyDescent="0.25">
      <c r="A948" s="384" t="s">
        <v>233</v>
      </c>
      <c r="B948" s="430" t="s">
        <v>189</v>
      </c>
      <c r="C948" s="431">
        <v>97.745599999999996</v>
      </c>
      <c r="D948" s="431">
        <v>9</v>
      </c>
      <c r="E948" s="432" t="s">
        <v>469</v>
      </c>
      <c r="F948" s="431">
        <v>11.5</v>
      </c>
      <c r="G948" s="431">
        <v>12.0055112893066</v>
      </c>
      <c r="H948" s="432" t="s">
        <v>197</v>
      </c>
      <c r="I948" s="433">
        <v>108290</v>
      </c>
      <c r="J948" s="433">
        <v>108290</v>
      </c>
      <c r="K948" s="433">
        <v>105848.66</v>
      </c>
      <c r="L948" s="385">
        <v>1</v>
      </c>
    </row>
    <row r="949" spans="1:12" s="383" customFormat="1" ht="15" x14ac:dyDescent="0.25">
      <c r="A949" s="384" t="s">
        <v>233</v>
      </c>
      <c r="B949" s="430" t="s">
        <v>189</v>
      </c>
      <c r="C949" s="431">
        <v>97.769199999999998</v>
      </c>
      <c r="D949" s="431">
        <v>9</v>
      </c>
      <c r="E949" s="432" t="s">
        <v>289</v>
      </c>
      <c r="F949" s="431">
        <v>11.5</v>
      </c>
      <c r="G949" s="431">
        <v>12.0055112893066</v>
      </c>
      <c r="H949" s="432" t="s">
        <v>197</v>
      </c>
      <c r="I949" s="433">
        <v>9496.2000000000007</v>
      </c>
      <c r="J949" s="433">
        <v>9496.2000000000007</v>
      </c>
      <c r="K949" s="433">
        <v>9284.36</v>
      </c>
      <c r="L949" s="385">
        <v>1</v>
      </c>
    </row>
    <row r="950" spans="1:12" s="383" customFormat="1" ht="15" x14ac:dyDescent="0.25">
      <c r="A950" s="384" t="s">
        <v>233</v>
      </c>
      <c r="B950" s="430" t="s">
        <v>189</v>
      </c>
      <c r="C950" s="431">
        <v>98.045400000000001</v>
      </c>
      <c r="D950" s="431">
        <v>9</v>
      </c>
      <c r="E950" s="432" t="s">
        <v>877</v>
      </c>
      <c r="F950" s="431">
        <v>10.75</v>
      </c>
      <c r="G950" s="431">
        <v>11.191175897232</v>
      </c>
      <c r="H950" s="432" t="s">
        <v>197</v>
      </c>
      <c r="I950" s="433">
        <v>400000</v>
      </c>
      <c r="J950" s="433">
        <v>400000</v>
      </c>
      <c r="K950" s="433">
        <v>392181.67</v>
      </c>
      <c r="L950" s="385">
        <v>4</v>
      </c>
    </row>
    <row r="951" spans="1:12" s="289" customFormat="1" ht="15.6" x14ac:dyDescent="0.25">
      <c r="A951" s="384" t="s">
        <v>233</v>
      </c>
      <c r="B951" s="430" t="s">
        <v>189</v>
      </c>
      <c r="C951" s="431">
        <v>98.227900000000005</v>
      </c>
      <c r="D951" s="431">
        <v>9</v>
      </c>
      <c r="E951" s="432" t="s">
        <v>348</v>
      </c>
      <c r="F951" s="431">
        <v>11.5</v>
      </c>
      <c r="G951" s="431">
        <v>12.0055112893066</v>
      </c>
      <c r="H951" s="432" t="s">
        <v>197</v>
      </c>
      <c r="I951" s="433">
        <v>77997.789999999994</v>
      </c>
      <c r="J951" s="433">
        <v>77997.789999999994</v>
      </c>
      <c r="K951" s="433">
        <v>76615.56</v>
      </c>
      <c r="L951" s="385">
        <v>3</v>
      </c>
    </row>
    <row r="952" spans="1:12" s="289" customFormat="1" ht="15.6" x14ac:dyDescent="0.25">
      <c r="A952" s="384" t="s">
        <v>233</v>
      </c>
      <c r="B952" s="430" t="s">
        <v>189</v>
      </c>
      <c r="C952" s="431">
        <v>98.2517</v>
      </c>
      <c r="D952" s="431">
        <v>9</v>
      </c>
      <c r="E952" s="432" t="s">
        <v>194</v>
      </c>
      <c r="F952" s="431">
        <v>11.5</v>
      </c>
      <c r="G952" s="431">
        <v>12.0055112893066</v>
      </c>
      <c r="H952" s="432" t="s">
        <v>197</v>
      </c>
      <c r="I952" s="433">
        <v>45434.82</v>
      </c>
      <c r="J952" s="433">
        <v>45434.82</v>
      </c>
      <c r="K952" s="433">
        <v>44640.480000000003</v>
      </c>
      <c r="L952" s="385">
        <v>2</v>
      </c>
    </row>
    <row r="953" spans="1:12" s="383" customFormat="1" ht="15" x14ac:dyDescent="0.25">
      <c r="A953" s="384" t="s">
        <v>233</v>
      </c>
      <c r="B953" s="430" t="s">
        <v>189</v>
      </c>
      <c r="C953" s="431">
        <v>98.305800000000005</v>
      </c>
      <c r="D953" s="431">
        <v>9</v>
      </c>
      <c r="E953" s="432" t="s">
        <v>857</v>
      </c>
      <c r="F953" s="431">
        <v>11.5</v>
      </c>
      <c r="G953" s="431">
        <v>12.0055112893066</v>
      </c>
      <c r="H953" s="432" t="s">
        <v>197</v>
      </c>
      <c r="I953" s="433">
        <v>108290</v>
      </c>
      <c r="J953" s="433">
        <v>108290</v>
      </c>
      <c r="K953" s="433">
        <v>106455.4</v>
      </c>
      <c r="L953" s="385">
        <v>1</v>
      </c>
    </row>
    <row r="954" spans="1:12" s="289" customFormat="1" ht="15.6" x14ac:dyDescent="0.25">
      <c r="A954" s="384" t="s">
        <v>233</v>
      </c>
      <c r="B954" s="430" t="s">
        <v>189</v>
      </c>
      <c r="C954" s="431">
        <v>98.330200000000005</v>
      </c>
      <c r="D954" s="431">
        <v>9</v>
      </c>
      <c r="E954" s="432" t="s">
        <v>858</v>
      </c>
      <c r="F954" s="431">
        <v>11.5</v>
      </c>
      <c r="G954" s="431">
        <v>12.0055112893066</v>
      </c>
      <c r="H954" s="432" t="s">
        <v>197</v>
      </c>
      <c r="I954" s="433">
        <v>9496.2000000000007</v>
      </c>
      <c r="J954" s="433">
        <v>9496.2000000000007</v>
      </c>
      <c r="K954" s="433">
        <v>9337.6299999999992</v>
      </c>
      <c r="L954" s="385">
        <v>1</v>
      </c>
    </row>
    <row r="955" spans="1:12" s="289" customFormat="1" ht="15.6" x14ac:dyDescent="0.25">
      <c r="A955" s="384" t="s">
        <v>233</v>
      </c>
      <c r="B955" s="430" t="s">
        <v>189</v>
      </c>
      <c r="C955" s="431">
        <v>98.414100000000005</v>
      </c>
      <c r="D955" s="431">
        <v>9</v>
      </c>
      <c r="E955" s="432" t="s">
        <v>469</v>
      </c>
      <c r="F955" s="431">
        <v>10.75</v>
      </c>
      <c r="G955" s="431">
        <v>11.191175897232</v>
      </c>
      <c r="H955" s="432" t="s">
        <v>197</v>
      </c>
      <c r="I955" s="433">
        <v>41650</v>
      </c>
      <c r="J955" s="433">
        <v>41650</v>
      </c>
      <c r="K955" s="433">
        <v>40989.449999999997</v>
      </c>
      <c r="L955" s="385">
        <v>2</v>
      </c>
    </row>
    <row r="956" spans="1:12" s="383" customFormat="1" ht="15" x14ac:dyDescent="0.25">
      <c r="A956" s="384" t="s">
        <v>233</v>
      </c>
      <c r="B956" s="430" t="s">
        <v>189</v>
      </c>
      <c r="C956" s="431">
        <v>98.430499999999995</v>
      </c>
      <c r="D956" s="431">
        <v>9</v>
      </c>
      <c r="E956" s="432" t="s">
        <v>312</v>
      </c>
      <c r="F956" s="431">
        <v>10.75</v>
      </c>
      <c r="G956" s="431">
        <v>11.191175897232</v>
      </c>
      <c r="H956" s="432" t="s">
        <v>197</v>
      </c>
      <c r="I956" s="433">
        <v>499113.86</v>
      </c>
      <c r="J956" s="433">
        <v>499113.86</v>
      </c>
      <c r="K956" s="433">
        <v>491280.32</v>
      </c>
      <c r="L956" s="385">
        <v>4</v>
      </c>
    </row>
    <row r="957" spans="1:12" s="383" customFormat="1" ht="15" x14ac:dyDescent="0.25">
      <c r="A957" s="384" t="s">
        <v>233</v>
      </c>
      <c r="B957" s="430" t="s">
        <v>189</v>
      </c>
      <c r="C957" s="431">
        <v>98.801900000000003</v>
      </c>
      <c r="D957" s="431">
        <v>9</v>
      </c>
      <c r="E957" s="432" t="s">
        <v>661</v>
      </c>
      <c r="F957" s="431">
        <v>11.5</v>
      </c>
      <c r="G957" s="431">
        <v>12.0055112893066</v>
      </c>
      <c r="H957" s="432" t="s">
        <v>197</v>
      </c>
      <c r="I957" s="433">
        <v>36347.79</v>
      </c>
      <c r="J957" s="433">
        <v>36347.79</v>
      </c>
      <c r="K957" s="433">
        <v>35912.31</v>
      </c>
      <c r="L957" s="385">
        <v>1</v>
      </c>
    </row>
    <row r="958" spans="1:12" s="383" customFormat="1" ht="15" x14ac:dyDescent="0.25">
      <c r="A958" s="384" t="s">
        <v>233</v>
      </c>
      <c r="B958" s="430" t="s">
        <v>189</v>
      </c>
      <c r="C958" s="431">
        <v>98.801900000000003</v>
      </c>
      <c r="D958" s="431">
        <v>9</v>
      </c>
      <c r="E958" s="432" t="s">
        <v>463</v>
      </c>
      <c r="F958" s="431">
        <v>11.5</v>
      </c>
      <c r="G958" s="431">
        <v>12.0055112893066</v>
      </c>
      <c r="H958" s="432" t="s">
        <v>197</v>
      </c>
      <c r="I958" s="433">
        <v>41650</v>
      </c>
      <c r="J958" s="433">
        <v>41650</v>
      </c>
      <c r="K958" s="433">
        <v>41151</v>
      </c>
      <c r="L958" s="385">
        <v>2</v>
      </c>
    </row>
    <row r="959" spans="1:12" s="383" customFormat="1" ht="15" x14ac:dyDescent="0.25">
      <c r="A959" s="384" t="s">
        <v>233</v>
      </c>
      <c r="B959" s="430" t="s">
        <v>189</v>
      </c>
      <c r="C959" s="431">
        <v>98.826499999999996</v>
      </c>
      <c r="D959" s="431">
        <v>9</v>
      </c>
      <c r="E959" s="432" t="s">
        <v>207</v>
      </c>
      <c r="F959" s="431">
        <v>11.5</v>
      </c>
      <c r="G959" s="431">
        <v>12.0055112893066</v>
      </c>
      <c r="H959" s="432" t="s">
        <v>197</v>
      </c>
      <c r="I959" s="433">
        <v>45434.82</v>
      </c>
      <c r="J959" s="433">
        <v>45434.82</v>
      </c>
      <c r="K959" s="433">
        <v>44901.62</v>
      </c>
      <c r="L959" s="385">
        <v>2</v>
      </c>
    </row>
    <row r="960" spans="1:12" s="383" customFormat="1" ht="15" x14ac:dyDescent="0.25">
      <c r="A960" s="384" t="s">
        <v>233</v>
      </c>
      <c r="B960" s="430" t="s">
        <v>189</v>
      </c>
      <c r="C960" s="431">
        <v>98.882300000000001</v>
      </c>
      <c r="D960" s="431">
        <v>9</v>
      </c>
      <c r="E960" s="432" t="s">
        <v>302</v>
      </c>
      <c r="F960" s="431">
        <v>11.5</v>
      </c>
      <c r="G960" s="431">
        <v>12.0055112893066</v>
      </c>
      <c r="H960" s="432" t="s">
        <v>197</v>
      </c>
      <c r="I960" s="433">
        <v>108290</v>
      </c>
      <c r="J960" s="433">
        <v>108290</v>
      </c>
      <c r="K960" s="433">
        <v>107079.59</v>
      </c>
      <c r="L960" s="385">
        <v>1</v>
      </c>
    </row>
    <row r="961" spans="1:12" s="383" customFormat="1" ht="15" x14ac:dyDescent="0.25">
      <c r="A961" s="384" t="s">
        <v>233</v>
      </c>
      <c r="B961" s="430" t="s">
        <v>189</v>
      </c>
      <c r="C961" s="431">
        <v>98.907300000000006</v>
      </c>
      <c r="D961" s="431">
        <v>9</v>
      </c>
      <c r="E961" s="432" t="s">
        <v>368</v>
      </c>
      <c r="F961" s="431">
        <v>11.5</v>
      </c>
      <c r="G961" s="431">
        <v>12.0055112893066</v>
      </c>
      <c r="H961" s="432" t="s">
        <v>197</v>
      </c>
      <c r="I961" s="433">
        <v>9496.2000000000007</v>
      </c>
      <c r="J961" s="433">
        <v>9496.2000000000007</v>
      </c>
      <c r="K961" s="433">
        <v>9392.44</v>
      </c>
      <c r="L961" s="385">
        <v>1</v>
      </c>
    </row>
    <row r="962" spans="1:12" s="383" customFormat="1" ht="15" x14ac:dyDescent="0.25">
      <c r="A962" s="384" t="s">
        <v>233</v>
      </c>
      <c r="B962" s="430" t="s">
        <v>189</v>
      </c>
      <c r="C962" s="431">
        <v>98.977500000000006</v>
      </c>
      <c r="D962" s="431">
        <v>9</v>
      </c>
      <c r="E962" s="432" t="s">
        <v>857</v>
      </c>
      <c r="F962" s="431">
        <v>10.5</v>
      </c>
      <c r="G962" s="431">
        <v>10.920720136962901</v>
      </c>
      <c r="H962" s="432" t="s">
        <v>197</v>
      </c>
      <c r="I962" s="433">
        <v>41650</v>
      </c>
      <c r="J962" s="433">
        <v>41650</v>
      </c>
      <c r="K962" s="433">
        <v>41224.15</v>
      </c>
      <c r="L962" s="385">
        <v>2</v>
      </c>
    </row>
    <row r="963" spans="1:12" s="383" customFormat="1" ht="15" x14ac:dyDescent="0.25">
      <c r="A963" s="384" t="s">
        <v>233</v>
      </c>
      <c r="B963" s="430" t="s">
        <v>189</v>
      </c>
      <c r="C963" s="431">
        <v>98.992000000000004</v>
      </c>
      <c r="D963" s="431">
        <v>9</v>
      </c>
      <c r="E963" s="432" t="s">
        <v>858</v>
      </c>
      <c r="F963" s="431">
        <v>10.5</v>
      </c>
      <c r="G963" s="431">
        <v>10.920720136962901</v>
      </c>
      <c r="H963" s="432" t="s">
        <v>197</v>
      </c>
      <c r="I963" s="433">
        <v>332941.86</v>
      </c>
      <c r="J963" s="433">
        <v>332941.86</v>
      </c>
      <c r="K963" s="433">
        <v>329585.71000000002</v>
      </c>
      <c r="L963" s="385">
        <v>4</v>
      </c>
    </row>
    <row r="964" spans="1:12" s="383" customFormat="1" ht="15" x14ac:dyDescent="0.25">
      <c r="A964" s="384" t="s">
        <v>233</v>
      </c>
      <c r="B964" s="430" t="s">
        <v>189</v>
      </c>
      <c r="C964" s="431">
        <v>99.392499999999998</v>
      </c>
      <c r="D964" s="431">
        <v>9</v>
      </c>
      <c r="E964" s="432" t="s">
        <v>423</v>
      </c>
      <c r="F964" s="431">
        <v>11.5</v>
      </c>
      <c r="G964" s="431">
        <v>12.0055112893066</v>
      </c>
      <c r="H964" s="432" t="s">
        <v>197</v>
      </c>
      <c r="I964" s="433">
        <v>36347.79</v>
      </c>
      <c r="J964" s="433">
        <v>36347.79</v>
      </c>
      <c r="K964" s="433">
        <v>36126.97</v>
      </c>
      <c r="L964" s="385">
        <v>1</v>
      </c>
    </row>
    <row r="965" spans="1:12" s="383" customFormat="1" ht="15" x14ac:dyDescent="0.25">
      <c r="A965" s="384" t="s">
        <v>233</v>
      </c>
      <c r="B965" s="430" t="s">
        <v>189</v>
      </c>
      <c r="C965" s="431">
        <v>99.392499999999998</v>
      </c>
      <c r="D965" s="431">
        <v>9</v>
      </c>
      <c r="E965" s="432" t="s">
        <v>358</v>
      </c>
      <c r="F965" s="431">
        <v>11.5</v>
      </c>
      <c r="G965" s="431">
        <v>12.0055112893066</v>
      </c>
      <c r="H965" s="432" t="s">
        <v>197</v>
      </c>
      <c r="I965" s="433">
        <v>41650</v>
      </c>
      <c r="J965" s="433">
        <v>41650</v>
      </c>
      <c r="K965" s="433">
        <v>41396.959999999999</v>
      </c>
      <c r="L965" s="385">
        <v>2</v>
      </c>
    </row>
    <row r="966" spans="1:12" s="383" customFormat="1" ht="15" x14ac:dyDescent="0.25">
      <c r="A966" s="384" t="s">
        <v>233</v>
      </c>
      <c r="B966" s="430" t="s">
        <v>189</v>
      </c>
      <c r="C966" s="431">
        <v>99.4178</v>
      </c>
      <c r="D966" s="431">
        <v>9</v>
      </c>
      <c r="E966" s="432" t="s">
        <v>407</v>
      </c>
      <c r="F966" s="431">
        <v>11.5</v>
      </c>
      <c r="G966" s="431">
        <v>12.0055112893066</v>
      </c>
      <c r="H966" s="432" t="s">
        <v>197</v>
      </c>
      <c r="I966" s="433">
        <v>45434.82</v>
      </c>
      <c r="J966" s="433">
        <v>45434.82</v>
      </c>
      <c r="K966" s="433">
        <v>45170.28</v>
      </c>
      <c r="L966" s="385">
        <v>2</v>
      </c>
    </row>
    <row r="967" spans="1:12" s="383" customFormat="1" ht="15" x14ac:dyDescent="0.25">
      <c r="A967" s="384" t="s">
        <v>233</v>
      </c>
      <c r="B967" s="430" t="s">
        <v>189</v>
      </c>
      <c r="C967" s="431">
        <v>99.475200000000001</v>
      </c>
      <c r="D967" s="431">
        <v>9</v>
      </c>
      <c r="E967" s="432" t="s">
        <v>860</v>
      </c>
      <c r="F967" s="431">
        <v>11.5</v>
      </c>
      <c r="G967" s="431">
        <v>12.0055112893066</v>
      </c>
      <c r="H967" s="432" t="s">
        <v>197</v>
      </c>
      <c r="I967" s="433">
        <v>108290</v>
      </c>
      <c r="J967" s="433">
        <v>108290</v>
      </c>
      <c r="K967" s="433">
        <v>107721.73</v>
      </c>
      <c r="L967" s="385">
        <v>1</v>
      </c>
    </row>
    <row r="968" spans="1:12" s="383" customFormat="1" ht="15" x14ac:dyDescent="0.25">
      <c r="A968" s="384" t="s">
        <v>233</v>
      </c>
      <c r="B968" s="430" t="s">
        <v>189</v>
      </c>
      <c r="C968" s="431">
        <v>99.501000000000005</v>
      </c>
      <c r="D968" s="431">
        <v>9</v>
      </c>
      <c r="E968" s="432" t="s">
        <v>317</v>
      </c>
      <c r="F968" s="431">
        <v>11.5</v>
      </c>
      <c r="G968" s="431">
        <v>12.0055112893066</v>
      </c>
      <c r="H968" s="432" t="s">
        <v>197</v>
      </c>
      <c r="I968" s="433">
        <v>9496.2000000000007</v>
      </c>
      <c r="J968" s="433">
        <v>9496.2000000000007</v>
      </c>
      <c r="K968" s="433">
        <v>9448.82</v>
      </c>
      <c r="L968" s="385">
        <v>1</v>
      </c>
    </row>
    <row r="969" spans="1:12" s="383" customFormat="1" ht="15" x14ac:dyDescent="0.25">
      <c r="A969" s="384" t="s">
        <v>233</v>
      </c>
      <c r="B969" s="430" t="s">
        <v>189</v>
      </c>
      <c r="C969" s="431">
        <v>99.660499999999999</v>
      </c>
      <c r="D969" s="431">
        <v>9</v>
      </c>
      <c r="E969" s="432" t="s">
        <v>302</v>
      </c>
      <c r="F969" s="431">
        <v>9.75</v>
      </c>
      <c r="G969" s="431">
        <v>10.112312546401901</v>
      </c>
      <c r="H969" s="432" t="s">
        <v>197</v>
      </c>
      <c r="I969" s="433">
        <v>41650</v>
      </c>
      <c r="J969" s="433">
        <v>41650</v>
      </c>
      <c r="K969" s="433">
        <v>41508.6</v>
      </c>
      <c r="L969" s="385">
        <v>2</v>
      </c>
    </row>
    <row r="970" spans="1:12" s="383" customFormat="1" ht="15" x14ac:dyDescent="0.25">
      <c r="A970" s="384" t="s">
        <v>233</v>
      </c>
      <c r="B970" s="430" t="s">
        <v>189</v>
      </c>
      <c r="C970" s="431">
        <v>99.667599999999993</v>
      </c>
      <c r="D970" s="431">
        <v>9</v>
      </c>
      <c r="E970" s="432" t="s">
        <v>470</v>
      </c>
      <c r="F970" s="431">
        <v>9.75</v>
      </c>
      <c r="G970" s="431">
        <v>10.112312546401901</v>
      </c>
      <c r="H970" s="432" t="s">
        <v>197</v>
      </c>
      <c r="I970" s="433">
        <v>150078.60999999999</v>
      </c>
      <c r="J970" s="433">
        <v>150078.60999999999</v>
      </c>
      <c r="K970" s="433">
        <v>149579.69</v>
      </c>
      <c r="L970" s="385">
        <v>3</v>
      </c>
    </row>
    <row r="971" spans="1:12" s="383" customFormat="1" ht="15" x14ac:dyDescent="0.25">
      <c r="A971" s="384" t="s">
        <v>878</v>
      </c>
      <c r="B971" s="430" t="s">
        <v>189</v>
      </c>
      <c r="C971" s="431">
        <v>88.712400000000002</v>
      </c>
      <c r="D971" s="431">
        <v>9</v>
      </c>
      <c r="E971" s="432" t="s">
        <v>879</v>
      </c>
      <c r="F971" s="431">
        <v>11.499999999999201</v>
      </c>
      <c r="G971" s="431">
        <v>12.005511289305799</v>
      </c>
      <c r="H971" s="432" t="s">
        <v>197</v>
      </c>
      <c r="I971" s="433">
        <v>6932.48</v>
      </c>
      <c r="J971" s="433">
        <v>6932.48</v>
      </c>
      <c r="K971" s="433">
        <v>6149.97</v>
      </c>
      <c r="L971" s="385">
        <v>1</v>
      </c>
    </row>
    <row r="972" spans="1:12" s="383" customFormat="1" ht="15" x14ac:dyDescent="0.25">
      <c r="A972" s="384" t="s">
        <v>878</v>
      </c>
      <c r="B972" s="430" t="s">
        <v>189</v>
      </c>
      <c r="C972" s="431">
        <v>89.013099999999994</v>
      </c>
      <c r="D972" s="431">
        <v>9</v>
      </c>
      <c r="E972" s="432" t="s">
        <v>880</v>
      </c>
      <c r="F972" s="431">
        <v>11.499999999999201</v>
      </c>
      <c r="G972" s="431">
        <v>12.005511289305799</v>
      </c>
      <c r="H972" s="432" t="s">
        <v>197</v>
      </c>
      <c r="I972" s="433">
        <v>6855.76</v>
      </c>
      <c r="J972" s="433">
        <v>6855.76</v>
      </c>
      <c r="K972" s="433">
        <v>6102.52</v>
      </c>
      <c r="L972" s="385">
        <v>1</v>
      </c>
    </row>
    <row r="973" spans="1:12" s="383" customFormat="1" ht="15" x14ac:dyDescent="0.25">
      <c r="A973" s="384" t="s">
        <v>878</v>
      </c>
      <c r="B973" s="430" t="s">
        <v>189</v>
      </c>
      <c r="C973" s="431">
        <v>89.322299999999998</v>
      </c>
      <c r="D973" s="431">
        <v>9</v>
      </c>
      <c r="E973" s="432" t="s">
        <v>881</v>
      </c>
      <c r="F973" s="431">
        <v>11.499999999999201</v>
      </c>
      <c r="G973" s="431">
        <v>12.005511289305799</v>
      </c>
      <c r="H973" s="432" t="s">
        <v>197</v>
      </c>
      <c r="I973" s="433">
        <v>6855.76</v>
      </c>
      <c r="J973" s="433">
        <v>6855.76</v>
      </c>
      <c r="K973" s="433">
        <v>6123.72</v>
      </c>
      <c r="L973" s="385">
        <v>1</v>
      </c>
    </row>
    <row r="974" spans="1:12" s="383" customFormat="1" ht="15" x14ac:dyDescent="0.25">
      <c r="A974" s="384" t="s">
        <v>878</v>
      </c>
      <c r="B974" s="430" t="s">
        <v>189</v>
      </c>
      <c r="C974" s="431">
        <v>89.640500000000003</v>
      </c>
      <c r="D974" s="431">
        <v>9</v>
      </c>
      <c r="E974" s="432" t="s">
        <v>882</v>
      </c>
      <c r="F974" s="431">
        <v>11.499999999999201</v>
      </c>
      <c r="G974" s="431">
        <v>12.005511289305799</v>
      </c>
      <c r="H974" s="432" t="s">
        <v>197</v>
      </c>
      <c r="I974" s="433">
        <v>6855.76</v>
      </c>
      <c r="J974" s="433">
        <v>6855.76</v>
      </c>
      <c r="K974" s="433">
        <v>6145.54</v>
      </c>
      <c r="L974" s="385">
        <v>1</v>
      </c>
    </row>
    <row r="975" spans="1:12" s="383" customFormat="1" ht="15" x14ac:dyDescent="0.25">
      <c r="A975" s="384" t="s">
        <v>878</v>
      </c>
      <c r="B975" s="430" t="s">
        <v>189</v>
      </c>
      <c r="C975" s="431">
        <v>89.967799999999997</v>
      </c>
      <c r="D975" s="431">
        <v>9</v>
      </c>
      <c r="E975" s="432" t="s">
        <v>883</v>
      </c>
      <c r="F975" s="431">
        <v>11.499999999999201</v>
      </c>
      <c r="G975" s="431">
        <v>12.005511289305799</v>
      </c>
      <c r="H975" s="432" t="s">
        <v>197</v>
      </c>
      <c r="I975" s="433">
        <v>6855.76</v>
      </c>
      <c r="J975" s="433">
        <v>6855.76</v>
      </c>
      <c r="K975" s="433">
        <v>6167.97</v>
      </c>
      <c r="L975" s="385">
        <v>1</v>
      </c>
    </row>
    <row r="976" spans="1:12" s="383" customFormat="1" ht="15" x14ac:dyDescent="0.25">
      <c r="A976" s="384" t="s">
        <v>878</v>
      </c>
      <c r="B976" s="430" t="s">
        <v>189</v>
      </c>
      <c r="C976" s="431">
        <v>90.304500000000004</v>
      </c>
      <c r="D976" s="431">
        <v>9</v>
      </c>
      <c r="E976" s="432" t="s">
        <v>884</v>
      </c>
      <c r="F976" s="431">
        <v>11.499999999999201</v>
      </c>
      <c r="G976" s="431">
        <v>12.005511289305799</v>
      </c>
      <c r="H976" s="432" t="s">
        <v>197</v>
      </c>
      <c r="I976" s="433">
        <v>6855.76</v>
      </c>
      <c r="J976" s="433">
        <v>6855.76</v>
      </c>
      <c r="K976" s="433">
        <v>6191.06</v>
      </c>
      <c r="L976" s="385">
        <v>1</v>
      </c>
    </row>
    <row r="977" spans="1:12" s="383" customFormat="1" ht="15" x14ac:dyDescent="0.25">
      <c r="A977" s="384" t="s">
        <v>878</v>
      </c>
      <c r="B977" s="430" t="s">
        <v>189</v>
      </c>
      <c r="C977" s="431">
        <v>90.650899999999993</v>
      </c>
      <c r="D977" s="431">
        <v>9</v>
      </c>
      <c r="E977" s="432" t="s">
        <v>576</v>
      </c>
      <c r="F977" s="431">
        <v>11.499999999999201</v>
      </c>
      <c r="G977" s="431">
        <v>12.005511289305799</v>
      </c>
      <c r="H977" s="432" t="s">
        <v>197</v>
      </c>
      <c r="I977" s="433">
        <v>6855.76</v>
      </c>
      <c r="J977" s="433">
        <v>6855.76</v>
      </c>
      <c r="K977" s="433">
        <v>6214.81</v>
      </c>
      <c r="L977" s="385">
        <v>1</v>
      </c>
    </row>
    <row r="978" spans="1:12" s="383" customFormat="1" ht="15" x14ac:dyDescent="0.25">
      <c r="A978" s="384" t="s">
        <v>878</v>
      </c>
      <c r="B978" s="430" t="s">
        <v>189</v>
      </c>
      <c r="C978" s="431">
        <v>91.007199999999997</v>
      </c>
      <c r="D978" s="431">
        <v>9</v>
      </c>
      <c r="E978" s="432" t="s">
        <v>390</v>
      </c>
      <c r="F978" s="431">
        <v>11.499999999999201</v>
      </c>
      <c r="G978" s="431">
        <v>12.005511289305799</v>
      </c>
      <c r="H978" s="432" t="s">
        <v>197</v>
      </c>
      <c r="I978" s="433">
        <v>6855.76</v>
      </c>
      <c r="J978" s="433">
        <v>6855.76</v>
      </c>
      <c r="K978" s="433">
        <v>6239.24</v>
      </c>
      <c r="L978" s="385">
        <v>1</v>
      </c>
    </row>
    <row r="979" spans="1:12" s="383" customFormat="1" ht="15" x14ac:dyDescent="0.25">
      <c r="A979" s="384" t="s">
        <v>878</v>
      </c>
      <c r="B979" s="430" t="s">
        <v>189</v>
      </c>
      <c r="C979" s="431">
        <v>91.373800000000003</v>
      </c>
      <c r="D979" s="431">
        <v>9</v>
      </c>
      <c r="E979" s="432" t="s">
        <v>626</v>
      </c>
      <c r="F979" s="431">
        <v>11.5</v>
      </c>
      <c r="G979" s="431">
        <v>12.0055112893066</v>
      </c>
      <c r="H979" s="432" t="s">
        <v>197</v>
      </c>
      <c r="I979" s="433">
        <v>6855.76</v>
      </c>
      <c r="J979" s="433">
        <v>6855.76</v>
      </c>
      <c r="K979" s="433">
        <v>6264.37</v>
      </c>
      <c r="L979" s="385">
        <v>1</v>
      </c>
    </row>
    <row r="980" spans="1:12" s="383" customFormat="1" ht="15" x14ac:dyDescent="0.25">
      <c r="A980" s="384" t="s">
        <v>878</v>
      </c>
      <c r="B980" s="430" t="s">
        <v>189</v>
      </c>
      <c r="C980" s="431">
        <v>91.750900000000001</v>
      </c>
      <c r="D980" s="431">
        <v>9</v>
      </c>
      <c r="E980" s="432" t="s">
        <v>830</v>
      </c>
      <c r="F980" s="431">
        <v>11.5</v>
      </c>
      <c r="G980" s="431">
        <v>12.0055112893066</v>
      </c>
      <c r="H980" s="432" t="s">
        <v>197</v>
      </c>
      <c r="I980" s="433">
        <v>6855.76</v>
      </c>
      <c r="J980" s="433">
        <v>6855.76</v>
      </c>
      <c r="K980" s="433">
        <v>6290.22</v>
      </c>
      <c r="L980" s="385">
        <v>1</v>
      </c>
    </row>
    <row r="981" spans="1:12" s="383" customFormat="1" ht="15" x14ac:dyDescent="0.25">
      <c r="A981" s="384" t="s">
        <v>878</v>
      </c>
      <c r="B981" s="430" t="s">
        <v>189</v>
      </c>
      <c r="C981" s="431">
        <v>92.138900000000007</v>
      </c>
      <c r="D981" s="431">
        <v>9</v>
      </c>
      <c r="E981" s="432" t="s">
        <v>885</v>
      </c>
      <c r="F981" s="431">
        <v>11.5</v>
      </c>
      <c r="G981" s="431">
        <v>12.0055112893066</v>
      </c>
      <c r="H981" s="432" t="s">
        <v>197</v>
      </c>
      <c r="I981" s="433">
        <v>6855.76</v>
      </c>
      <c r="J981" s="433">
        <v>6855.76</v>
      </c>
      <c r="K981" s="433">
        <v>6316.82</v>
      </c>
      <c r="L981" s="385">
        <v>1</v>
      </c>
    </row>
    <row r="982" spans="1:12" s="383" customFormat="1" ht="15" x14ac:dyDescent="0.25">
      <c r="A982" s="384" t="s">
        <v>878</v>
      </c>
      <c r="B982" s="430" t="s">
        <v>189</v>
      </c>
      <c r="C982" s="431">
        <v>92.537999999999997</v>
      </c>
      <c r="D982" s="431">
        <v>9</v>
      </c>
      <c r="E982" s="432" t="s">
        <v>834</v>
      </c>
      <c r="F982" s="431">
        <v>11.5</v>
      </c>
      <c r="G982" s="431">
        <v>12.0055112893066</v>
      </c>
      <c r="H982" s="432" t="s">
        <v>197</v>
      </c>
      <c r="I982" s="433">
        <v>6855.76</v>
      </c>
      <c r="J982" s="433">
        <v>6855.76</v>
      </c>
      <c r="K982" s="433">
        <v>6344.18</v>
      </c>
      <c r="L982" s="385">
        <v>1</v>
      </c>
    </row>
    <row r="983" spans="1:12" s="383" customFormat="1" ht="15" x14ac:dyDescent="0.25">
      <c r="A983" s="384" t="s">
        <v>878</v>
      </c>
      <c r="B983" s="430" t="s">
        <v>189</v>
      </c>
      <c r="C983" s="431">
        <v>92.948599999999999</v>
      </c>
      <c r="D983" s="431">
        <v>9</v>
      </c>
      <c r="E983" s="432" t="s">
        <v>836</v>
      </c>
      <c r="F983" s="431">
        <v>11.5</v>
      </c>
      <c r="G983" s="431">
        <v>12.0055112893066</v>
      </c>
      <c r="H983" s="432" t="s">
        <v>197</v>
      </c>
      <c r="I983" s="433">
        <v>6855.76</v>
      </c>
      <c r="J983" s="433">
        <v>6855.76</v>
      </c>
      <c r="K983" s="433">
        <v>6372.33</v>
      </c>
      <c r="L983" s="385">
        <v>1</v>
      </c>
    </row>
    <row r="984" spans="1:12" s="383" customFormat="1" ht="15" x14ac:dyDescent="0.25">
      <c r="A984" s="384" t="s">
        <v>878</v>
      </c>
      <c r="B984" s="430" t="s">
        <v>189</v>
      </c>
      <c r="C984" s="431">
        <v>93.370999999999995</v>
      </c>
      <c r="D984" s="431">
        <v>9</v>
      </c>
      <c r="E984" s="432" t="s">
        <v>886</v>
      </c>
      <c r="F984" s="431">
        <v>11.5</v>
      </c>
      <c r="G984" s="431">
        <v>12.0055112893066</v>
      </c>
      <c r="H984" s="432" t="s">
        <v>197</v>
      </c>
      <c r="I984" s="433">
        <v>6855.76</v>
      </c>
      <c r="J984" s="433">
        <v>6855.76</v>
      </c>
      <c r="K984" s="433">
        <v>6401.29</v>
      </c>
      <c r="L984" s="385">
        <v>1</v>
      </c>
    </row>
    <row r="985" spans="1:12" s="383" customFormat="1" ht="15" x14ac:dyDescent="0.25">
      <c r="A985" s="384" t="s">
        <v>878</v>
      </c>
      <c r="B985" s="430" t="s">
        <v>189</v>
      </c>
      <c r="C985" s="431">
        <v>93.805599999999998</v>
      </c>
      <c r="D985" s="431">
        <v>9</v>
      </c>
      <c r="E985" s="432" t="s">
        <v>887</v>
      </c>
      <c r="F985" s="431">
        <v>11.5</v>
      </c>
      <c r="G985" s="431">
        <v>12.0055112893066</v>
      </c>
      <c r="H985" s="432" t="s">
        <v>197</v>
      </c>
      <c r="I985" s="433">
        <v>6855.76</v>
      </c>
      <c r="J985" s="433">
        <v>6855.76</v>
      </c>
      <c r="K985" s="433">
        <v>6431.09</v>
      </c>
      <c r="L985" s="385">
        <v>1</v>
      </c>
    </row>
    <row r="986" spans="1:12" s="383" customFormat="1" ht="15" x14ac:dyDescent="0.25">
      <c r="A986" s="384" t="s">
        <v>878</v>
      </c>
      <c r="B986" s="430" t="s">
        <v>189</v>
      </c>
      <c r="C986" s="431">
        <v>94.252600000000001</v>
      </c>
      <c r="D986" s="431">
        <v>9</v>
      </c>
      <c r="E986" s="432" t="s">
        <v>331</v>
      </c>
      <c r="F986" s="431">
        <v>11.5</v>
      </c>
      <c r="G986" s="431">
        <v>12.0055112893066</v>
      </c>
      <c r="H986" s="432" t="s">
        <v>197</v>
      </c>
      <c r="I986" s="433">
        <v>6855.76</v>
      </c>
      <c r="J986" s="433">
        <v>6855.76</v>
      </c>
      <c r="K986" s="433">
        <v>6461.73</v>
      </c>
      <c r="L986" s="385">
        <v>1</v>
      </c>
    </row>
    <row r="987" spans="1:12" s="383" customFormat="1" ht="15" x14ac:dyDescent="0.25">
      <c r="A987" s="384" t="s">
        <v>878</v>
      </c>
      <c r="B987" s="430" t="s">
        <v>189</v>
      </c>
      <c r="C987" s="431">
        <v>94.712500000000006</v>
      </c>
      <c r="D987" s="431">
        <v>9</v>
      </c>
      <c r="E987" s="432" t="s">
        <v>888</v>
      </c>
      <c r="F987" s="431">
        <v>11.5</v>
      </c>
      <c r="G987" s="431">
        <v>12.0055112893066</v>
      </c>
      <c r="H987" s="432" t="s">
        <v>197</v>
      </c>
      <c r="I987" s="433">
        <v>6855.76</v>
      </c>
      <c r="J987" s="433">
        <v>6855.76</v>
      </c>
      <c r="K987" s="433">
        <v>6493.26</v>
      </c>
      <c r="L987" s="385">
        <v>1</v>
      </c>
    </row>
    <row r="988" spans="1:12" s="383" customFormat="1" ht="15" x14ac:dyDescent="0.25">
      <c r="A988" s="384" t="s">
        <v>878</v>
      </c>
      <c r="B988" s="430" t="s">
        <v>189</v>
      </c>
      <c r="C988" s="431">
        <v>95.185599999999994</v>
      </c>
      <c r="D988" s="431">
        <v>9</v>
      </c>
      <c r="E988" s="432" t="s">
        <v>846</v>
      </c>
      <c r="F988" s="431">
        <v>11.5</v>
      </c>
      <c r="G988" s="431">
        <v>12.0055112893066</v>
      </c>
      <c r="H988" s="432" t="s">
        <v>197</v>
      </c>
      <c r="I988" s="433">
        <v>6855.76</v>
      </c>
      <c r="J988" s="433">
        <v>6855.76</v>
      </c>
      <c r="K988" s="433">
        <v>6525.7</v>
      </c>
      <c r="L988" s="385">
        <v>1</v>
      </c>
    </row>
    <row r="989" spans="1:12" s="383" customFormat="1" ht="15" x14ac:dyDescent="0.25">
      <c r="A989" s="384" t="s">
        <v>878</v>
      </c>
      <c r="B989" s="430" t="s">
        <v>189</v>
      </c>
      <c r="C989" s="431">
        <v>95.672399999999996</v>
      </c>
      <c r="D989" s="431">
        <v>9</v>
      </c>
      <c r="E989" s="432" t="s">
        <v>396</v>
      </c>
      <c r="F989" s="431">
        <v>11.5</v>
      </c>
      <c r="G989" s="431">
        <v>12.0055112893066</v>
      </c>
      <c r="H989" s="432" t="s">
        <v>197</v>
      </c>
      <c r="I989" s="433">
        <v>6855.76</v>
      </c>
      <c r="J989" s="433">
        <v>6855.76</v>
      </c>
      <c r="K989" s="433">
        <v>6559.07</v>
      </c>
      <c r="L989" s="385">
        <v>1</v>
      </c>
    </row>
    <row r="990" spans="1:12" s="383" customFormat="1" ht="15" x14ac:dyDescent="0.25">
      <c r="A990" s="384" t="s">
        <v>878</v>
      </c>
      <c r="B990" s="430" t="s">
        <v>189</v>
      </c>
      <c r="C990" s="431">
        <v>96.173100000000005</v>
      </c>
      <c r="D990" s="431">
        <v>9</v>
      </c>
      <c r="E990" s="432" t="s">
        <v>889</v>
      </c>
      <c r="F990" s="431">
        <v>11.5</v>
      </c>
      <c r="G990" s="431">
        <v>12.0055112893066</v>
      </c>
      <c r="H990" s="432" t="s">
        <v>197</v>
      </c>
      <c r="I990" s="433">
        <v>6855.76</v>
      </c>
      <c r="J990" s="433">
        <v>6855.76</v>
      </c>
      <c r="K990" s="433">
        <v>6593.4</v>
      </c>
      <c r="L990" s="385">
        <v>1</v>
      </c>
    </row>
    <row r="991" spans="1:12" s="383" customFormat="1" ht="15" x14ac:dyDescent="0.25">
      <c r="A991" s="384" t="s">
        <v>878</v>
      </c>
      <c r="B991" s="430" t="s">
        <v>189</v>
      </c>
      <c r="C991" s="431">
        <v>96.688199999999995</v>
      </c>
      <c r="D991" s="431">
        <v>9</v>
      </c>
      <c r="E991" s="432" t="s">
        <v>852</v>
      </c>
      <c r="F991" s="431">
        <v>11.5</v>
      </c>
      <c r="G991" s="431">
        <v>12.0055112893066</v>
      </c>
      <c r="H991" s="432" t="s">
        <v>197</v>
      </c>
      <c r="I991" s="433">
        <v>6855.76</v>
      </c>
      <c r="J991" s="433">
        <v>6855.76</v>
      </c>
      <c r="K991" s="433">
        <v>6628.71</v>
      </c>
      <c r="L991" s="385">
        <v>1</v>
      </c>
    </row>
    <row r="992" spans="1:12" s="383" customFormat="1" ht="15" x14ac:dyDescent="0.25">
      <c r="A992" s="384" t="s">
        <v>878</v>
      </c>
      <c r="B992" s="430" t="s">
        <v>189</v>
      </c>
      <c r="C992" s="431">
        <v>97.218100000000007</v>
      </c>
      <c r="D992" s="431">
        <v>9</v>
      </c>
      <c r="E992" s="432" t="s">
        <v>877</v>
      </c>
      <c r="F992" s="431">
        <v>11.5</v>
      </c>
      <c r="G992" s="431">
        <v>12.0055112893066</v>
      </c>
      <c r="H992" s="432" t="s">
        <v>197</v>
      </c>
      <c r="I992" s="433">
        <v>6855.76</v>
      </c>
      <c r="J992" s="433">
        <v>6855.76</v>
      </c>
      <c r="K992" s="433">
        <v>6665.04</v>
      </c>
      <c r="L992" s="385">
        <v>1</v>
      </c>
    </row>
    <row r="993" spans="1:12" s="383" customFormat="1" ht="15" x14ac:dyDescent="0.25">
      <c r="A993" s="384" t="s">
        <v>878</v>
      </c>
      <c r="B993" s="430" t="s">
        <v>189</v>
      </c>
      <c r="C993" s="431">
        <v>97.763300000000001</v>
      </c>
      <c r="D993" s="431">
        <v>9</v>
      </c>
      <c r="E993" s="432" t="s">
        <v>270</v>
      </c>
      <c r="F993" s="431">
        <v>11.5</v>
      </c>
      <c r="G993" s="431">
        <v>12.0055112893066</v>
      </c>
      <c r="H993" s="432" t="s">
        <v>197</v>
      </c>
      <c r="I993" s="433">
        <v>6855.76</v>
      </c>
      <c r="J993" s="433">
        <v>6855.76</v>
      </c>
      <c r="K993" s="433">
        <v>6702.41</v>
      </c>
      <c r="L993" s="385">
        <v>1</v>
      </c>
    </row>
    <row r="994" spans="1:12" s="383" customFormat="1" ht="15" x14ac:dyDescent="0.25">
      <c r="A994" s="384" t="s">
        <v>878</v>
      </c>
      <c r="B994" s="430" t="s">
        <v>189</v>
      </c>
      <c r="C994" s="431">
        <v>98.324100000000001</v>
      </c>
      <c r="D994" s="431">
        <v>9</v>
      </c>
      <c r="E994" s="432" t="s">
        <v>858</v>
      </c>
      <c r="F994" s="431">
        <v>11.5</v>
      </c>
      <c r="G994" s="431">
        <v>12.0055112893066</v>
      </c>
      <c r="H994" s="432" t="s">
        <v>197</v>
      </c>
      <c r="I994" s="433">
        <v>6855.76</v>
      </c>
      <c r="J994" s="433">
        <v>6855.76</v>
      </c>
      <c r="K994" s="433">
        <v>6740.86</v>
      </c>
      <c r="L994" s="385">
        <v>1</v>
      </c>
    </row>
    <row r="995" spans="1:12" s="383" customFormat="1" ht="15" x14ac:dyDescent="0.25">
      <c r="A995" s="384" t="s">
        <v>878</v>
      </c>
      <c r="B995" s="430" t="s">
        <v>189</v>
      </c>
      <c r="C995" s="431">
        <v>98.900999999999996</v>
      </c>
      <c r="D995" s="431">
        <v>9</v>
      </c>
      <c r="E995" s="432" t="s">
        <v>470</v>
      </c>
      <c r="F995" s="431">
        <v>11.5</v>
      </c>
      <c r="G995" s="431">
        <v>12.0055112893066</v>
      </c>
      <c r="H995" s="432" t="s">
        <v>197</v>
      </c>
      <c r="I995" s="433">
        <v>6855.76</v>
      </c>
      <c r="J995" s="433">
        <v>6855.76</v>
      </c>
      <c r="K995" s="433">
        <v>6780.42</v>
      </c>
      <c r="L995" s="385">
        <v>1</v>
      </c>
    </row>
    <row r="996" spans="1:12" s="383" customFormat="1" ht="15" x14ac:dyDescent="0.25">
      <c r="A996" s="384" t="s">
        <v>878</v>
      </c>
      <c r="B996" s="430" t="s">
        <v>189</v>
      </c>
      <c r="C996" s="431">
        <v>99.494600000000005</v>
      </c>
      <c r="D996" s="431">
        <v>9</v>
      </c>
      <c r="E996" s="432" t="s">
        <v>674</v>
      </c>
      <c r="F996" s="431">
        <v>11.5</v>
      </c>
      <c r="G996" s="431">
        <v>12.0055112893066</v>
      </c>
      <c r="H996" s="432" t="s">
        <v>197</v>
      </c>
      <c r="I996" s="433">
        <v>6855.76</v>
      </c>
      <c r="J996" s="433">
        <v>6855.76</v>
      </c>
      <c r="K996" s="433">
        <v>6821.11</v>
      </c>
      <c r="L996" s="385">
        <v>1</v>
      </c>
    </row>
    <row r="997" spans="1:12" s="383" customFormat="1" ht="15.6" x14ac:dyDescent="0.3">
      <c r="A997" s="386" t="s">
        <v>195</v>
      </c>
      <c r="B997" s="434" t="s">
        <v>195</v>
      </c>
      <c r="C997" s="435" t="s">
        <v>195</v>
      </c>
      <c r="D997" s="435" t="s">
        <v>195</v>
      </c>
      <c r="E997" s="436" t="s">
        <v>195</v>
      </c>
      <c r="F997" s="435" t="s">
        <v>195</v>
      </c>
      <c r="G997" s="435" t="s">
        <v>195</v>
      </c>
      <c r="H997" s="436" t="s">
        <v>195</v>
      </c>
      <c r="I997" s="437">
        <v>17032156.600000001</v>
      </c>
      <c r="J997" s="437">
        <v>17032156.579999998</v>
      </c>
      <c r="K997" s="437">
        <v>16497719.24</v>
      </c>
      <c r="L997" s="387">
        <v>449</v>
      </c>
    </row>
    <row r="998" spans="1:12" s="383" customFormat="1" ht="15.6" x14ac:dyDescent="0.3">
      <c r="A998" s="386" t="s">
        <v>131</v>
      </c>
      <c r="B998" s="434"/>
      <c r="C998" s="435"/>
      <c r="D998" s="435"/>
      <c r="E998" s="436"/>
      <c r="F998" s="435"/>
      <c r="G998" s="435"/>
      <c r="H998" s="436"/>
      <c r="I998" s="437"/>
      <c r="J998" s="437"/>
      <c r="K998" s="437"/>
      <c r="L998" s="387"/>
    </row>
    <row r="999" spans="1:12" s="383" customFormat="1" ht="15" x14ac:dyDescent="0.25">
      <c r="A999" s="384" t="s">
        <v>890</v>
      </c>
      <c r="B999" s="430" t="s">
        <v>189</v>
      </c>
      <c r="C999" s="431">
        <v>91.346199999999996</v>
      </c>
      <c r="D999" s="431"/>
      <c r="E999" s="432" t="s">
        <v>192</v>
      </c>
      <c r="F999" s="431">
        <v>9.5</v>
      </c>
      <c r="G999" s="431">
        <v>9.5012157668339992</v>
      </c>
      <c r="H999" s="432" t="s">
        <v>190</v>
      </c>
      <c r="I999" s="433">
        <v>715151</v>
      </c>
      <c r="J999" s="433">
        <v>715151</v>
      </c>
      <c r="K999" s="433">
        <v>653263.37</v>
      </c>
      <c r="L999" s="385">
        <v>12</v>
      </c>
    </row>
    <row r="1000" spans="1:12" s="383" customFormat="1" ht="15" x14ac:dyDescent="0.25">
      <c r="A1000" s="384" t="s">
        <v>890</v>
      </c>
      <c r="B1000" s="430" t="s">
        <v>189</v>
      </c>
      <c r="C1000" s="431">
        <v>91.368200000000002</v>
      </c>
      <c r="D1000" s="431"/>
      <c r="E1000" s="432" t="s">
        <v>213</v>
      </c>
      <c r="F1000" s="431">
        <v>9.5</v>
      </c>
      <c r="G1000" s="431">
        <v>9.5024319409442004</v>
      </c>
      <c r="H1000" s="432" t="s">
        <v>190</v>
      </c>
      <c r="I1000" s="433">
        <v>79353</v>
      </c>
      <c r="J1000" s="433">
        <v>79353</v>
      </c>
      <c r="K1000" s="433">
        <v>72503.44</v>
      </c>
      <c r="L1000" s="385">
        <v>4</v>
      </c>
    </row>
    <row r="1001" spans="1:12" s="383" customFormat="1" ht="15" x14ac:dyDescent="0.25">
      <c r="A1001" s="384" t="s">
        <v>890</v>
      </c>
      <c r="B1001" s="430" t="s">
        <v>189</v>
      </c>
      <c r="C1001" s="431">
        <v>91.390299999999996</v>
      </c>
      <c r="D1001" s="431"/>
      <c r="E1001" s="432" t="s">
        <v>214</v>
      </c>
      <c r="F1001" s="431">
        <v>9.5</v>
      </c>
      <c r="G1001" s="431">
        <v>9.5036485225583007</v>
      </c>
      <c r="H1001" s="432" t="s">
        <v>190</v>
      </c>
      <c r="I1001" s="433">
        <v>250435</v>
      </c>
      <c r="J1001" s="433">
        <v>250435</v>
      </c>
      <c r="K1001" s="433">
        <v>228873.23</v>
      </c>
      <c r="L1001" s="385">
        <v>7</v>
      </c>
    </row>
    <row r="1002" spans="1:12" s="383" customFormat="1" ht="15" x14ac:dyDescent="0.25">
      <c r="A1002" s="384" t="s">
        <v>890</v>
      </c>
      <c r="B1002" s="430" t="s">
        <v>189</v>
      </c>
      <c r="C1002" s="431">
        <v>92.14</v>
      </c>
      <c r="D1002" s="431"/>
      <c r="E1002" s="432" t="s">
        <v>552</v>
      </c>
      <c r="F1002" s="431">
        <v>9.25</v>
      </c>
      <c r="G1002" s="431">
        <v>9.2824416676329999</v>
      </c>
      <c r="H1002" s="432" t="s">
        <v>190</v>
      </c>
      <c r="I1002" s="433">
        <v>50000</v>
      </c>
      <c r="J1002" s="433">
        <v>50000</v>
      </c>
      <c r="K1002" s="433">
        <v>46069.98</v>
      </c>
      <c r="L1002" s="385">
        <v>1</v>
      </c>
    </row>
    <row r="1003" spans="1:12" s="383" customFormat="1" ht="15" x14ac:dyDescent="0.25">
      <c r="A1003" s="384" t="s">
        <v>890</v>
      </c>
      <c r="B1003" s="430" t="s">
        <v>189</v>
      </c>
      <c r="C1003" s="431">
        <v>92.821200000000005</v>
      </c>
      <c r="D1003" s="431"/>
      <c r="E1003" s="432" t="s">
        <v>292</v>
      </c>
      <c r="F1003" s="431">
        <v>9.25</v>
      </c>
      <c r="G1003" s="431">
        <v>9.3187090717624006</v>
      </c>
      <c r="H1003" s="432" t="s">
        <v>190</v>
      </c>
      <c r="I1003" s="433">
        <v>71021</v>
      </c>
      <c r="J1003" s="433">
        <v>71021</v>
      </c>
      <c r="K1003" s="433">
        <v>65922.53</v>
      </c>
      <c r="L1003" s="385">
        <v>4</v>
      </c>
    </row>
    <row r="1004" spans="1:12" s="383" customFormat="1" ht="15" x14ac:dyDescent="0.25">
      <c r="A1004" s="384" t="s">
        <v>890</v>
      </c>
      <c r="B1004" s="430" t="s">
        <v>189</v>
      </c>
      <c r="C1004" s="431">
        <v>92.843299999999999</v>
      </c>
      <c r="D1004" s="431"/>
      <c r="E1004" s="432" t="s">
        <v>449</v>
      </c>
      <c r="F1004" s="431">
        <v>9.25</v>
      </c>
      <c r="G1004" s="431">
        <v>9.3198851764558004</v>
      </c>
      <c r="H1004" s="432" t="s">
        <v>190</v>
      </c>
      <c r="I1004" s="433">
        <v>1121257</v>
      </c>
      <c r="J1004" s="433">
        <v>1121257</v>
      </c>
      <c r="K1004" s="433">
        <v>1041012.3</v>
      </c>
      <c r="L1004" s="385">
        <v>16</v>
      </c>
    </row>
    <row r="1005" spans="1:12" s="383" customFormat="1" ht="15" x14ac:dyDescent="0.25">
      <c r="A1005" s="384" t="s">
        <v>890</v>
      </c>
      <c r="B1005" s="430" t="s">
        <v>189</v>
      </c>
      <c r="C1005" s="431">
        <v>94.0672</v>
      </c>
      <c r="D1005" s="431"/>
      <c r="E1005" s="432" t="s">
        <v>460</v>
      </c>
      <c r="F1005" s="431">
        <v>9.5</v>
      </c>
      <c r="G1005" s="431">
        <v>9.6501318114657</v>
      </c>
      <c r="H1005" s="432" t="s">
        <v>190</v>
      </c>
      <c r="I1005" s="433">
        <v>108899</v>
      </c>
      <c r="J1005" s="433">
        <v>108899</v>
      </c>
      <c r="K1005" s="433">
        <v>102438.27</v>
      </c>
      <c r="L1005" s="385">
        <v>1</v>
      </c>
    </row>
    <row r="1006" spans="1:12" s="383" customFormat="1" ht="15" x14ac:dyDescent="0.25">
      <c r="A1006" s="384" t="s">
        <v>890</v>
      </c>
      <c r="B1006" s="430" t="s">
        <v>189</v>
      </c>
      <c r="C1006" s="431">
        <v>94.348299999999995</v>
      </c>
      <c r="D1006" s="431"/>
      <c r="E1006" s="432" t="s">
        <v>401</v>
      </c>
      <c r="F1006" s="431">
        <v>9.5</v>
      </c>
      <c r="G1006" s="431">
        <v>9.6653617211019007</v>
      </c>
      <c r="H1006" s="432" t="s">
        <v>190</v>
      </c>
      <c r="I1006" s="433">
        <v>42850</v>
      </c>
      <c r="J1006" s="433">
        <v>42850</v>
      </c>
      <c r="K1006" s="433">
        <v>40428.239999999998</v>
      </c>
      <c r="L1006" s="385">
        <v>1</v>
      </c>
    </row>
    <row r="1007" spans="1:12" s="383" customFormat="1" ht="15" x14ac:dyDescent="0.25">
      <c r="A1007" s="384" t="s">
        <v>890</v>
      </c>
      <c r="B1007" s="430" t="s">
        <v>189</v>
      </c>
      <c r="C1007" s="431">
        <v>94.719399999999993</v>
      </c>
      <c r="D1007" s="431"/>
      <c r="E1007" s="432" t="s">
        <v>891</v>
      </c>
      <c r="F1007" s="431">
        <v>9</v>
      </c>
      <c r="G1007" s="431">
        <v>9.1530412191850008</v>
      </c>
      <c r="H1007" s="432" t="s">
        <v>190</v>
      </c>
      <c r="I1007" s="433">
        <v>26205</v>
      </c>
      <c r="J1007" s="433">
        <v>26205</v>
      </c>
      <c r="K1007" s="433">
        <v>24821.22</v>
      </c>
      <c r="L1007" s="385">
        <v>1</v>
      </c>
    </row>
    <row r="1008" spans="1:12" s="383" customFormat="1" ht="15" x14ac:dyDescent="0.25">
      <c r="A1008" s="384" t="s">
        <v>349</v>
      </c>
      <c r="B1008" s="430" t="s">
        <v>189</v>
      </c>
      <c r="C1008" s="431">
        <v>94.772999999999996</v>
      </c>
      <c r="D1008" s="431"/>
      <c r="E1008" s="432" t="s">
        <v>299</v>
      </c>
      <c r="F1008" s="431">
        <v>9.5</v>
      </c>
      <c r="G1008" s="431">
        <v>9.6883252507407001</v>
      </c>
      <c r="H1008" s="432" t="s">
        <v>190</v>
      </c>
      <c r="I1008" s="433">
        <v>12078</v>
      </c>
      <c r="J1008" s="433">
        <v>12078</v>
      </c>
      <c r="K1008" s="433">
        <v>11446.68</v>
      </c>
      <c r="L1008" s="385">
        <v>1</v>
      </c>
    </row>
    <row r="1009" spans="1:12" s="383" customFormat="1" ht="15" x14ac:dyDescent="0.25">
      <c r="A1009" s="384" t="s">
        <v>235</v>
      </c>
      <c r="B1009" s="430" t="s">
        <v>189</v>
      </c>
      <c r="C1009" s="431">
        <v>93.256399999999999</v>
      </c>
      <c r="D1009" s="431"/>
      <c r="E1009" s="432" t="s">
        <v>442</v>
      </c>
      <c r="F1009" s="431">
        <v>9.75</v>
      </c>
      <c r="G1009" s="431">
        <v>9.8709157281484998</v>
      </c>
      <c r="H1009" s="432" t="s">
        <v>190</v>
      </c>
      <c r="I1009" s="433">
        <v>64369</v>
      </c>
      <c r="J1009" s="433">
        <v>64369</v>
      </c>
      <c r="K1009" s="433">
        <v>60028.21</v>
      </c>
      <c r="L1009" s="385">
        <v>1</v>
      </c>
    </row>
    <row r="1010" spans="1:12" s="383" customFormat="1" ht="15" x14ac:dyDescent="0.25">
      <c r="A1010" s="384" t="s">
        <v>235</v>
      </c>
      <c r="B1010" s="430" t="s">
        <v>189</v>
      </c>
      <c r="C1010" s="431">
        <v>93.492500000000007</v>
      </c>
      <c r="D1010" s="431"/>
      <c r="E1010" s="432" t="s">
        <v>461</v>
      </c>
      <c r="F1010" s="431">
        <v>9.75</v>
      </c>
      <c r="G1010" s="431">
        <v>9.8841523043946999</v>
      </c>
      <c r="H1010" s="432" t="s">
        <v>190</v>
      </c>
      <c r="I1010" s="433">
        <v>53067</v>
      </c>
      <c r="J1010" s="433">
        <v>53067</v>
      </c>
      <c r="K1010" s="433">
        <v>49613.68</v>
      </c>
      <c r="L1010" s="385">
        <v>2</v>
      </c>
    </row>
    <row r="1011" spans="1:12" s="383" customFormat="1" ht="15" x14ac:dyDescent="0.25">
      <c r="A1011" s="384" t="s">
        <v>235</v>
      </c>
      <c r="B1011" s="430" t="s">
        <v>189</v>
      </c>
      <c r="C1011" s="431">
        <v>93.587299999999999</v>
      </c>
      <c r="D1011" s="431"/>
      <c r="E1011" s="432" t="s">
        <v>663</v>
      </c>
      <c r="F1011" s="431">
        <v>9.75</v>
      </c>
      <c r="G1011" s="431">
        <v>9.8894599727622001</v>
      </c>
      <c r="H1011" s="432" t="s">
        <v>190</v>
      </c>
      <c r="I1011" s="433">
        <v>103666</v>
      </c>
      <c r="J1011" s="433">
        <v>103666</v>
      </c>
      <c r="K1011" s="433">
        <v>97018.23</v>
      </c>
      <c r="L1011" s="385">
        <v>2</v>
      </c>
    </row>
    <row r="1012" spans="1:12" s="383" customFormat="1" ht="15" x14ac:dyDescent="0.25">
      <c r="A1012" s="384" t="s">
        <v>235</v>
      </c>
      <c r="B1012" s="430" t="s">
        <v>189</v>
      </c>
      <c r="C1012" s="431">
        <v>95.441299999999998</v>
      </c>
      <c r="D1012" s="431"/>
      <c r="E1012" s="432" t="s">
        <v>199</v>
      </c>
      <c r="F1012" s="431">
        <v>9.5</v>
      </c>
      <c r="G1012" s="431">
        <v>9.7243325226188997</v>
      </c>
      <c r="H1012" s="432" t="s">
        <v>190</v>
      </c>
      <c r="I1012" s="433">
        <v>46006</v>
      </c>
      <c r="J1012" s="433">
        <v>46006</v>
      </c>
      <c r="K1012" s="433">
        <v>43908.74</v>
      </c>
      <c r="L1012" s="385">
        <v>3</v>
      </c>
    </row>
    <row r="1013" spans="1:12" s="383" customFormat="1" ht="15" x14ac:dyDescent="0.25">
      <c r="A1013" s="384" t="s">
        <v>235</v>
      </c>
      <c r="B1013" s="430" t="s">
        <v>189</v>
      </c>
      <c r="C1013" s="431">
        <v>95.465400000000002</v>
      </c>
      <c r="D1013" s="431"/>
      <c r="E1013" s="432" t="s">
        <v>207</v>
      </c>
      <c r="F1013" s="431">
        <v>9.5</v>
      </c>
      <c r="G1013" s="431">
        <v>9.7256250000000009</v>
      </c>
      <c r="H1013" s="432" t="s">
        <v>190</v>
      </c>
      <c r="I1013" s="433">
        <v>155086</v>
      </c>
      <c r="J1013" s="433">
        <v>155086</v>
      </c>
      <c r="K1013" s="433">
        <v>148053.46</v>
      </c>
      <c r="L1013" s="385">
        <v>4</v>
      </c>
    </row>
    <row r="1014" spans="1:12" s="383" customFormat="1" ht="15" x14ac:dyDescent="0.25">
      <c r="A1014" s="384" t="s">
        <v>235</v>
      </c>
      <c r="B1014" s="430" t="s">
        <v>189</v>
      </c>
      <c r="C1014" s="431">
        <v>95.489400000000003</v>
      </c>
      <c r="D1014" s="431"/>
      <c r="E1014" s="432" t="s">
        <v>892</v>
      </c>
      <c r="F1014" s="431">
        <v>9.5</v>
      </c>
      <c r="G1014" s="431">
        <v>9.7269179285069995</v>
      </c>
      <c r="H1014" s="432" t="s">
        <v>190</v>
      </c>
      <c r="I1014" s="433">
        <v>6621</v>
      </c>
      <c r="J1014" s="433">
        <v>6621</v>
      </c>
      <c r="K1014" s="433">
        <v>6322.36</v>
      </c>
      <c r="L1014" s="385">
        <v>1</v>
      </c>
    </row>
    <row r="1015" spans="1:12" s="383" customFormat="1" ht="15" x14ac:dyDescent="0.25">
      <c r="A1015" s="384" t="s">
        <v>235</v>
      </c>
      <c r="B1015" s="430" t="s">
        <v>189</v>
      </c>
      <c r="C1015" s="431">
        <v>97.799499999999995</v>
      </c>
      <c r="D1015" s="431"/>
      <c r="E1015" s="432" t="s">
        <v>215</v>
      </c>
      <c r="F1015" s="431">
        <v>9</v>
      </c>
      <c r="G1015" s="431">
        <v>9.3083318789062002</v>
      </c>
      <c r="H1015" s="432" t="s">
        <v>190</v>
      </c>
      <c r="I1015" s="433">
        <v>37950</v>
      </c>
      <c r="J1015" s="433">
        <v>37950</v>
      </c>
      <c r="K1015" s="433">
        <v>37114.910000000003</v>
      </c>
      <c r="L1015" s="385">
        <v>2</v>
      </c>
    </row>
    <row r="1016" spans="1:12" s="383" customFormat="1" ht="15" x14ac:dyDescent="0.25">
      <c r="A1016" s="384" t="s">
        <v>681</v>
      </c>
      <c r="B1016" s="430" t="s">
        <v>189</v>
      </c>
      <c r="C1016" s="431">
        <v>93.021500000000003</v>
      </c>
      <c r="D1016" s="431"/>
      <c r="E1016" s="432" t="s">
        <v>893</v>
      </c>
      <c r="F1016" s="431">
        <v>9.75</v>
      </c>
      <c r="G1016" s="431">
        <v>9.8577254978269995</v>
      </c>
      <c r="H1016" s="432" t="s">
        <v>190</v>
      </c>
      <c r="I1016" s="433">
        <v>123612</v>
      </c>
      <c r="J1016" s="433">
        <v>123612</v>
      </c>
      <c r="K1016" s="433">
        <v>114985.68</v>
      </c>
      <c r="L1016" s="385">
        <v>1</v>
      </c>
    </row>
    <row r="1017" spans="1:12" s="383" customFormat="1" ht="15" x14ac:dyDescent="0.25">
      <c r="A1017" s="384" t="s">
        <v>681</v>
      </c>
      <c r="B1017" s="430" t="s">
        <v>189</v>
      </c>
      <c r="C1017" s="431">
        <v>95.441299999999998</v>
      </c>
      <c r="D1017" s="431"/>
      <c r="E1017" s="432" t="s">
        <v>199</v>
      </c>
      <c r="F1017" s="431">
        <v>9.5</v>
      </c>
      <c r="G1017" s="431">
        <v>9.7243325226188997</v>
      </c>
      <c r="H1017" s="432" t="s">
        <v>190</v>
      </c>
      <c r="I1017" s="433">
        <v>10431</v>
      </c>
      <c r="J1017" s="433">
        <v>10431</v>
      </c>
      <c r="K1017" s="433">
        <v>9955.49</v>
      </c>
      <c r="L1017" s="385">
        <v>1</v>
      </c>
    </row>
    <row r="1018" spans="1:12" s="383" customFormat="1" ht="15" x14ac:dyDescent="0.25">
      <c r="A1018" s="384" t="s">
        <v>325</v>
      </c>
      <c r="B1018" s="430" t="s">
        <v>189</v>
      </c>
      <c r="C1018" s="431">
        <v>98.7059</v>
      </c>
      <c r="D1018" s="431"/>
      <c r="E1018" s="432" t="s">
        <v>894</v>
      </c>
      <c r="F1018" s="431">
        <v>8</v>
      </c>
      <c r="G1018" s="431">
        <v>8.2724007671750002</v>
      </c>
      <c r="H1018" s="432" t="s">
        <v>190</v>
      </c>
      <c r="I1018" s="433">
        <v>216360</v>
      </c>
      <c r="J1018" s="433">
        <v>216360</v>
      </c>
      <c r="K1018" s="433">
        <v>213559.99</v>
      </c>
      <c r="L1018" s="385">
        <v>1</v>
      </c>
    </row>
    <row r="1019" spans="1:12" s="383" customFormat="1" ht="15" x14ac:dyDescent="0.25">
      <c r="A1019" s="384" t="s">
        <v>895</v>
      </c>
      <c r="B1019" s="430" t="s">
        <v>189</v>
      </c>
      <c r="C1019" s="431">
        <v>98.609899999999996</v>
      </c>
      <c r="D1019" s="431"/>
      <c r="E1019" s="432" t="s">
        <v>896</v>
      </c>
      <c r="F1019" s="431">
        <v>8.75</v>
      </c>
      <c r="G1019" s="431">
        <v>9.0775577564524994</v>
      </c>
      <c r="H1019" s="432" t="s">
        <v>190</v>
      </c>
      <c r="I1019" s="433">
        <v>50696</v>
      </c>
      <c r="J1019" s="433">
        <v>50696</v>
      </c>
      <c r="K1019" s="433">
        <v>49991.26</v>
      </c>
      <c r="L1019" s="385">
        <v>1</v>
      </c>
    </row>
    <row r="1020" spans="1:12" s="383" customFormat="1" ht="15" x14ac:dyDescent="0.25">
      <c r="A1020" s="384" t="s">
        <v>895</v>
      </c>
      <c r="B1020" s="430" t="s">
        <v>189</v>
      </c>
      <c r="C1020" s="431">
        <v>98.633499999999998</v>
      </c>
      <c r="D1020" s="431"/>
      <c r="E1020" s="432" t="s">
        <v>897</v>
      </c>
      <c r="F1020" s="431">
        <v>8.75</v>
      </c>
      <c r="G1020" s="431">
        <v>9.0786963793406006</v>
      </c>
      <c r="H1020" s="432" t="s">
        <v>190</v>
      </c>
      <c r="I1020" s="433">
        <v>55144</v>
      </c>
      <c r="J1020" s="433">
        <v>55144</v>
      </c>
      <c r="K1020" s="433">
        <v>54390.46</v>
      </c>
      <c r="L1020" s="385">
        <v>2</v>
      </c>
    </row>
    <row r="1021" spans="1:12" s="383" customFormat="1" ht="15" x14ac:dyDescent="0.25">
      <c r="A1021" s="384" t="s">
        <v>274</v>
      </c>
      <c r="B1021" s="430" t="s">
        <v>189</v>
      </c>
      <c r="C1021" s="431">
        <v>90.139700000000005</v>
      </c>
      <c r="D1021" s="431"/>
      <c r="E1021" s="432" t="s">
        <v>213</v>
      </c>
      <c r="F1021" s="431">
        <v>11</v>
      </c>
      <c r="G1021" s="431">
        <v>11.003245480747999</v>
      </c>
      <c r="H1021" s="432" t="s">
        <v>190</v>
      </c>
      <c r="I1021" s="433">
        <v>92000</v>
      </c>
      <c r="J1021" s="433">
        <v>92000</v>
      </c>
      <c r="K1021" s="433">
        <v>82928.539999999994</v>
      </c>
      <c r="L1021" s="385">
        <v>1</v>
      </c>
    </row>
    <row r="1022" spans="1:12" s="383" customFormat="1" ht="15" x14ac:dyDescent="0.25">
      <c r="A1022" s="384" t="s">
        <v>274</v>
      </c>
      <c r="B1022" s="430" t="s">
        <v>189</v>
      </c>
      <c r="C1022" s="431">
        <v>94.985600000000005</v>
      </c>
      <c r="D1022" s="431"/>
      <c r="E1022" s="432" t="s">
        <v>199</v>
      </c>
      <c r="F1022" s="431">
        <v>10.5</v>
      </c>
      <c r="G1022" s="431">
        <v>10.774041150449399</v>
      </c>
      <c r="H1022" s="432" t="s">
        <v>190</v>
      </c>
      <c r="I1022" s="433">
        <v>13000</v>
      </c>
      <c r="J1022" s="433">
        <v>13000</v>
      </c>
      <c r="K1022" s="433">
        <v>12348.12</v>
      </c>
      <c r="L1022" s="385">
        <v>1</v>
      </c>
    </row>
    <row r="1023" spans="1:12" s="383" customFormat="1" ht="15" x14ac:dyDescent="0.25">
      <c r="A1023" s="384" t="s">
        <v>274</v>
      </c>
      <c r="B1023" s="430" t="s">
        <v>189</v>
      </c>
      <c r="C1023" s="431">
        <v>97.561000000000007</v>
      </c>
      <c r="D1023" s="431"/>
      <c r="E1023" s="432" t="s">
        <v>215</v>
      </c>
      <c r="F1023" s="431">
        <v>10</v>
      </c>
      <c r="G1023" s="431">
        <v>10.381289062499899</v>
      </c>
      <c r="H1023" s="432" t="s">
        <v>190</v>
      </c>
      <c r="I1023" s="433">
        <v>26000</v>
      </c>
      <c r="J1023" s="433">
        <v>26000</v>
      </c>
      <c r="K1023" s="433">
        <v>25365.86</v>
      </c>
      <c r="L1023" s="385">
        <v>3</v>
      </c>
    </row>
    <row r="1024" spans="1:12" s="383" customFormat="1" ht="15" x14ac:dyDescent="0.25">
      <c r="A1024" s="384" t="s">
        <v>898</v>
      </c>
      <c r="B1024" s="430" t="s">
        <v>189</v>
      </c>
      <c r="C1024" s="431">
        <v>94.8279</v>
      </c>
      <c r="D1024" s="431"/>
      <c r="E1024" s="432" t="s">
        <v>214</v>
      </c>
      <c r="F1024" s="431">
        <v>5.5</v>
      </c>
      <c r="G1024" s="431">
        <v>5.5012382917798996</v>
      </c>
      <c r="H1024" s="432" t="s">
        <v>190</v>
      </c>
      <c r="I1024" s="433">
        <v>3000000</v>
      </c>
      <c r="J1024" s="433">
        <v>3000000</v>
      </c>
      <c r="K1024" s="433">
        <v>2844837.8</v>
      </c>
      <c r="L1024" s="385">
        <v>1</v>
      </c>
    </row>
    <row r="1025" spans="1:12" s="383" customFormat="1" ht="15" x14ac:dyDescent="0.25">
      <c r="A1025" s="384" t="s">
        <v>237</v>
      </c>
      <c r="B1025" s="430" t="s">
        <v>189</v>
      </c>
      <c r="C1025" s="431">
        <v>90.932100000000005</v>
      </c>
      <c r="D1025" s="431"/>
      <c r="E1025" s="432" t="s">
        <v>192</v>
      </c>
      <c r="F1025" s="431">
        <v>10</v>
      </c>
      <c r="G1025" s="431">
        <v>10.0013450136257</v>
      </c>
      <c r="H1025" s="432" t="s">
        <v>190</v>
      </c>
      <c r="I1025" s="433">
        <v>26233</v>
      </c>
      <c r="J1025" s="433">
        <v>26233</v>
      </c>
      <c r="K1025" s="433">
        <v>23854.21</v>
      </c>
      <c r="L1025" s="385">
        <v>2</v>
      </c>
    </row>
    <row r="1026" spans="1:12" s="383" customFormat="1" ht="15" x14ac:dyDescent="0.25">
      <c r="A1026" s="384" t="s">
        <v>237</v>
      </c>
      <c r="B1026" s="430" t="s">
        <v>189</v>
      </c>
      <c r="C1026" s="431">
        <v>90.977999999999994</v>
      </c>
      <c r="D1026" s="431"/>
      <c r="E1026" s="432" t="s">
        <v>214</v>
      </c>
      <c r="F1026" s="431">
        <v>10</v>
      </c>
      <c r="G1026" s="431">
        <v>10.004036460490299</v>
      </c>
      <c r="H1026" s="432" t="s">
        <v>190</v>
      </c>
      <c r="I1026" s="433">
        <v>97000</v>
      </c>
      <c r="J1026" s="433">
        <v>97000</v>
      </c>
      <c r="K1026" s="433">
        <v>88248.67</v>
      </c>
      <c r="L1026" s="385">
        <v>1</v>
      </c>
    </row>
    <row r="1027" spans="1:12" s="383" customFormat="1" ht="15" x14ac:dyDescent="0.25">
      <c r="A1027" s="384" t="s">
        <v>237</v>
      </c>
      <c r="B1027" s="430" t="s">
        <v>189</v>
      </c>
      <c r="C1027" s="431">
        <v>91.561099999999996</v>
      </c>
      <c r="D1027" s="431"/>
      <c r="E1027" s="432" t="s">
        <v>899</v>
      </c>
      <c r="F1027" s="431">
        <v>10.5</v>
      </c>
      <c r="G1027" s="431">
        <v>10.565665891973699</v>
      </c>
      <c r="H1027" s="432" t="s">
        <v>190</v>
      </c>
      <c r="I1027" s="433">
        <v>27168</v>
      </c>
      <c r="J1027" s="433">
        <v>27168</v>
      </c>
      <c r="K1027" s="433">
        <v>24875.33</v>
      </c>
      <c r="L1027" s="385">
        <v>2</v>
      </c>
    </row>
    <row r="1028" spans="1:12" s="383" customFormat="1" ht="15" x14ac:dyDescent="0.25">
      <c r="A1028" s="384" t="s">
        <v>237</v>
      </c>
      <c r="B1028" s="430" t="s">
        <v>189</v>
      </c>
      <c r="C1028" s="431">
        <v>93.302899999999994</v>
      </c>
      <c r="D1028" s="431"/>
      <c r="E1028" s="432" t="s">
        <v>194</v>
      </c>
      <c r="F1028" s="431">
        <v>9.5</v>
      </c>
      <c r="G1028" s="431">
        <v>9.6085719709911999</v>
      </c>
      <c r="H1028" s="432" t="s">
        <v>190</v>
      </c>
      <c r="I1028" s="433">
        <v>50000</v>
      </c>
      <c r="J1028" s="433">
        <v>50000</v>
      </c>
      <c r="K1028" s="433">
        <v>46651.46</v>
      </c>
      <c r="L1028" s="385">
        <v>1</v>
      </c>
    </row>
    <row r="1029" spans="1:12" s="383" customFormat="1" ht="15" x14ac:dyDescent="0.25">
      <c r="A1029" s="384" t="s">
        <v>237</v>
      </c>
      <c r="B1029" s="430" t="s">
        <v>189</v>
      </c>
      <c r="C1029" s="431">
        <v>93.3489</v>
      </c>
      <c r="D1029" s="431"/>
      <c r="E1029" s="432" t="s">
        <v>240</v>
      </c>
      <c r="F1029" s="431">
        <v>9.5</v>
      </c>
      <c r="G1029" s="431">
        <v>9.6110773985504991</v>
      </c>
      <c r="H1029" s="432" t="s">
        <v>190</v>
      </c>
      <c r="I1029" s="433">
        <v>14933</v>
      </c>
      <c r="J1029" s="433">
        <v>14933</v>
      </c>
      <c r="K1029" s="433">
        <v>13939.79</v>
      </c>
      <c r="L1029" s="385">
        <v>1</v>
      </c>
    </row>
    <row r="1030" spans="1:12" s="383" customFormat="1" ht="15" x14ac:dyDescent="0.25">
      <c r="A1030" s="384" t="s">
        <v>237</v>
      </c>
      <c r="B1030" s="430" t="s">
        <v>189</v>
      </c>
      <c r="C1030" s="431">
        <v>95.042599999999993</v>
      </c>
      <c r="D1030" s="431"/>
      <c r="E1030" s="432" t="s">
        <v>355</v>
      </c>
      <c r="F1030" s="431">
        <v>9.25</v>
      </c>
      <c r="G1030" s="431">
        <v>9.4358502101237995</v>
      </c>
      <c r="H1030" s="432" t="s">
        <v>190</v>
      </c>
      <c r="I1030" s="433">
        <v>21000</v>
      </c>
      <c r="J1030" s="433">
        <v>21000</v>
      </c>
      <c r="K1030" s="433">
        <v>19958.95</v>
      </c>
      <c r="L1030" s="385">
        <v>1</v>
      </c>
    </row>
    <row r="1031" spans="1:12" s="383" customFormat="1" ht="15" x14ac:dyDescent="0.25">
      <c r="A1031" s="384" t="s">
        <v>237</v>
      </c>
      <c r="B1031" s="430" t="s">
        <v>189</v>
      </c>
      <c r="C1031" s="431">
        <v>95.417299999999997</v>
      </c>
      <c r="D1031" s="431"/>
      <c r="E1031" s="432" t="s">
        <v>202</v>
      </c>
      <c r="F1031" s="431">
        <v>9.5</v>
      </c>
      <c r="G1031" s="431">
        <v>9.7230404961009</v>
      </c>
      <c r="H1031" s="432" t="s">
        <v>190</v>
      </c>
      <c r="I1031" s="433">
        <v>10656</v>
      </c>
      <c r="J1031" s="433">
        <v>10656</v>
      </c>
      <c r="K1031" s="433">
        <v>10167.67</v>
      </c>
      <c r="L1031" s="385">
        <v>1</v>
      </c>
    </row>
    <row r="1032" spans="1:12" s="383" customFormat="1" ht="15" x14ac:dyDescent="0.25">
      <c r="A1032" s="384" t="s">
        <v>237</v>
      </c>
      <c r="B1032" s="430" t="s">
        <v>189</v>
      </c>
      <c r="C1032" s="431">
        <v>95.441299999999998</v>
      </c>
      <c r="D1032" s="431"/>
      <c r="E1032" s="432" t="s">
        <v>199</v>
      </c>
      <c r="F1032" s="431">
        <v>9.5</v>
      </c>
      <c r="G1032" s="431">
        <v>9.7243325226188997</v>
      </c>
      <c r="H1032" s="432" t="s">
        <v>190</v>
      </c>
      <c r="I1032" s="433">
        <v>16444</v>
      </c>
      <c r="J1032" s="433">
        <v>16444</v>
      </c>
      <c r="K1032" s="433">
        <v>15694.38</v>
      </c>
      <c r="L1032" s="385">
        <v>1</v>
      </c>
    </row>
    <row r="1033" spans="1:12" s="383" customFormat="1" ht="15" x14ac:dyDescent="0.25">
      <c r="A1033" s="384" t="s">
        <v>237</v>
      </c>
      <c r="B1033" s="430" t="s">
        <v>189</v>
      </c>
      <c r="C1033" s="431">
        <v>95.532499999999999</v>
      </c>
      <c r="D1033" s="431"/>
      <c r="E1033" s="432" t="s">
        <v>202</v>
      </c>
      <c r="F1033" s="431">
        <v>9.25</v>
      </c>
      <c r="G1033" s="431">
        <v>9.4614578952926998</v>
      </c>
      <c r="H1033" s="432" t="s">
        <v>190</v>
      </c>
      <c r="I1033" s="433">
        <v>7951</v>
      </c>
      <c r="J1033" s="433">
        <v>7951</v>
      </c>
      <c r="K1033" s="433">
        <v>7595.79</v>
      </c>
      <c r="L1033" s="385">
        <v>1</v>
      </c>
    </row>
    <row r="1034" spans="1:12" s="383" customFormat="1" ht="15" x14ac:dyDescent="0.25">
      <c r="A1034" s="384" t="s">
        <v>237</v>
      </c>
      <c r="B1034" s="430" t="s">
        <v>189</v>
      </c>
      <c r="C1034" s="431">
        <v>95.555999999999997</v>
      </c>
      <c r="D1034" s="431"/>
      <c r="E1034" s="432" t="s">
        <v>199</v>
      </c>
      <c r="F1034" s="431">
        <v>9.25</v>
      </c>
      <c r="G1034" s="431">
        <v>9.4626818646627004</v>
      </c>
      <c r="H1034" s="432" t="s">
        <v>190</v>
      </c>
      <c r="I1034" s="433">
        <v>89673</v>
      </c>
      <c r="J1034" s="433">
        <v>89673</v>
      </c>
      <c r="K1034" s="433">
        <v>85687.92</v>
      </c>
      <c r="L1034" s="385">
        <v>3</v>
      </c>
    </row>
    <row r="1035" spans="1:12" s="383" customFormat="1" ht="15" x14ac:dyDescent="0.25">
      <c r="A1035" s="384" t="s">
        <v>237</v>
      </c>
      <c r="B1035" s="430" t="s">
        <v>189</v>
      </c>
      <c r="C1035" s="431">
        <v>95.579499999999996</v>
      </c>
      <c r="D1035" s="431"/>
      <c r="E1035" s="432" t="s">
        <v>207</v>
      </c>
      <c r="F1035" s="431">
        <v>9.25</v>
      </c>
      <c r="G1035" s="431">
        <v>9.4639062499998996</v>
      </c>
      <c r="H1035" s="432" t="s">
        <v>190</v>
      </c>
      <c r="I1035" s="433">
        <v>3249</v>
      </c>
      <c r="J1035" s="433">
        <v>3249</v>
      </c>
      <c r="K1035" s="433">
        <v>3105.38</v>
      </c>
      <c r="L1035" s="385">
        <v>1</v>
      </c>
    </row>
    <row r="1036" spans="1:12" s="383" customFormat="1" ht="15" x14ac:dyDescent="0.25">
      <c r="A1036" s="384" t="s">
        <v>238</v>
      </c>
      <c r="B1036" s="430" t="s">
        <v>189</v>
      </c>
      <c r="C1036" s="431">
        <v>94.786699999999996</v>
      </c>
      <c r="D1036" s="431"/>
      <c r="E1036" s="432" t="s">
        <v>900</v>
      </c>
      <c r="F1036" s="431">
        <v>9</v>
      </c>
      <c r="G1036" s="431">
        <v>9.1564691908857991</v>
      </c>
      <c r="H1036" s="432" t="s">
        <v>190</v>
      </c>
      <c r="I1036" s="433">
        <v>400000</v>
      </c>
      <c r="J1036" s="433">
        <v>400000</v>
      </c>
      <c r="K1036" s="433">
        <v>379146.92</v>
      </c>
      <c r="L1036" s="385">
        <v>1</v>
      </c>
    </row>
    <row r="1037" spans="1:12" s="383" customFormat="1" ht="15" x14ac:dyDescent="0.25">
      <c r="A1037" s="384" t="s">
        <v>238</v>
      </c>
      <c r="B1037" s="430" t="s">
        <v>189</v>
      </c>
      <c r="C1037" s="431">
        <v>96.599599999999995</v>
      </c>
      <c r="D1037" s="431"/>
      <c r="E1037" s="432" t="s">
        <v>901</v>
      </c>
      <c r="F1037" s="431">
        <v>9.25</v>
      </c>
      <c r="G1037" s="431">
        <v>9.5169517086547</v>
      </c>
      <c r="H1037" s="432" t="s">
        <v>190</v>
      </c>
      <c r="I1037" s="433">
        <v>33000</v>
      </c>
      <c r="J1037" s="433">
        <v>33000</v>
      </c>
      <c r="K1037" s="433">
        <v>31877.86</v>
      </c>
      <c r="L1037" s="385">
        <v>1</v>
      </c>
    </row>
    <row r="1038" spans="1:12" s="383" customFormat="1" ht="15" x14ac:dyDescent="0.25">
      <c r="A1038" s="384" t="s">
        <v>238</v>
      </c>
      <c r="B1038" s="430" t="s">
        <v>189</v>
      </c>
      <c r="C1038" s="431">
        <v>96.864000000000004</v>
      </c>
      <c r="D1038" s="431"/>
      <c r="E1038" s="432" t="s">
        <v>346</v>
      </c>
      <c r="F1038" s="431">
        <v>9.25</v>
      </c>
      <c r="G1038" s="431">
        <v>9.5306473952815001</v>
      </c>
      <c r="H1038" s="432" t="s">
        <v>190</v>
      </c>
      <c r="I1038" s="433">
        <v>50000</v>
      </c>
      <c r="J1038" s="433">
        <v>50000</v>
      </c>
      <c r="K1038" s="433">
        <v>48432.01</v>
      </c>
      <c r="L1038" s="385">
        <v>1</v>
      </c>
    </row>
    <row r="1039" spans="1:12" s="383" customFormat="1" ht="15" x14ac:dyDescent="0.25">
      <c r="A1039" s="384" t="s">
        <v>225</v>
      </c>
      <c r="B1039" s="430" t="s">
        <v>189</v>
      </c>
      <c r="C1039" s="431">
        <v>90.317800000000005</v>
      </c>
      <c r="D1039" s="431"/>
      <c r="E1039" s="432" t="s">
        <v>192</v>
      </c>
      <c r="F1039" s="431">
        <v>10.75</v>
      </c>
      <c r="G1039" s="431">
        <v>10.7515507182059</v>
      </c>
      <c r="H1039" s="432" t="s">
        <v>190</v>
      </c>
      <c r="I1039" s="433">
        <v>633827</v>
      </c>
      <c r="J1039" s="433">
        <v>633827</v>
      </c>
      <c r="K1039" s="433">
        <v>572458.64</v>
      </c>
      <c r="L1039" s="385">
        <v>6</v>
      </c>
    </row>
    <row r="1040" spans="1:12" s="383" customFormat="1" ht="15" x14ac:dyDescent="0.25">
      <c r="A1040" s="384" t="s">
        <v>225</v>
      </c>
      <c r="B1040" s="430" t="s">
        <v>189</v>
      </c>
      <c r="C1040" s="431">
        <v>90.342200000000005</v>
      </c>
      <c r="D1040" s="431"/>
      <c r="E1040" s="432" t="s">
        <v>213</v>
      </c>
      <c r="F1040" s="431">
        <v>10.75</v>
      </c>
      <c r="G1040" s="431">
        <v>10.7531020206221</v>
      </c>
      <c r="H1040" s="432" t="s">
        <v>190</v>
      </c>
      <c r="I1040" s="433">
        <v>48159</v>
      </c>
      <c r="J1040" s="433">
        <v>48159</v>
      </c>
      <c r="K1040" s="433">
        <v>43507.88</v>
      </c>
      <c r="L1040" s="385">
        <v>4</v>
      </c>
    </row>
    <row r="1041" spans="1:12" s="383" customFormat="1" ht="15" x14ac:dyDescent="0.25">
      <c r="A1041" s="384" t="s">
        <v>225</v>
      </c>
      <c r="B1041" s="430" t="s">
        <v>189</v>
      </c>
      <c r="C1041" s="431">
        <v>90.366500000000002</v>
      </c>
      <c r="D1041" s="431"/>
      <c r="E1041" s="432" t="s">
        <v>214</v>
      </c>
      <c r="F1041" s="431">
        <v>10.75</v>
      </c>
      <c r="G1041" s="431">
        <v>10.7546539076159</v>
      </c>
      <c r="H1041" s="432" t="s">
        <v>190</v>
      </c>
      <c r="I1041" s="433">
        <v>24312</v>
      </c>
      <c r="J1041" s="433">
        <v>24312</v>
      </c>
      <c r="K1041" s="433">
        <v>21969.919999999998</v>
      </c>
      <c r="L1041" s="385">
        <v>2</v>
      </c>
    </row>
    <row r="1042" spans="1:12" s="383" customFormat="1" ht="15" x14ac:dyDescent="0.25">
      <c r="A1042" s="384" t="s">
        <v>225</v>
      </c>
      <c r="B1042" s="430" t="s">
        <v>189</v>
      </c>
      <c r="C1042" s="431">
        <v>90.390900000000002</v>
      </c>
      <c r="D1042" s="431"/>
      <c r="E1042" s="432" t="s">
        <v>239</v>
      </c>
      <c r="F1042" s="431">
        <v>10.75</v>
      </c>
      <c r="G1042" s="431">
        <v>10.756206379554801</v>
      </c>
      <c r="H1042" s="432" t="s">
        <v>190</v>
      </c>
      <c r="I1042" s="433">
        <v>183387</v>
      </c>
      <c r="J1042" s="433">
        <v>183387</v>
      </c>
      <c r="K1042" s="433">
        <v>165765.23000000001</v>
      </c>
      <c r="L1042" s="385">
        <v>3</v>
      </c>
    </row>
    <row r="1043" spans="1:12" s="383" customFormat="1" ht="15" x14ac:dyDescent="0.25">
      <c r="A1043" s="384" t="s">
        <v>225</v>
      </c>
      <c r="B1043" s="430" t="s">
        <v>189</v>
      </c>
      <c r="C1043" s="431">
        <v>90.464200000000005</v>
      </c>
      <c r="D1043" s="431"/>
      <c r="E1043" s="432" t="s">
        <v>466</v>
      </c>
      <c r="F1043" s="431">
        <v>10.75</v>
      </c>
      <c r="G1043" s="431">
        <v>10.760867308721799</v>
      </c>
      <c r="H1043" s="432" t="s">
        <v>190</v>
      </c>
      <c r="I1043" s="433">
        <v>609</v>
      </c>
      <c r="J1043" s="433">
        <v>609</v>
      </c>
      <c r="K1043" s="433">
        <v>550.92999999999995</v>
      </c>
      <c r="L1043" s="385">
        <v>1</v>
      </c>
    </row>
    <row r="1044" spans="1:12" s="383" customFormat="1" ht="15" x14ac:dyDescent="0.25">
      <c r="A1044" s="384" t="s">
        <v>225</v>
      </c>
      <c r="B1044" s="430" t="s">
        <v>189</v>
      </c>
      <c r="C1044" s="431">
        <v>91.203299999999999</v>
      </c>
      <c r="D1044" s="431"/>
      <c r="E1044" s="432" t="s">
        <v>464</v>
      </c>
      <c r="F1044" s="431">
        <v>10.75</v>
      </c>
      <c r="G1044" s="431">
        <v>10.807768532423999</v>
      </c>
      <c r="H1044" s="432" t="s">
        <v>190</v>
      </c>
      <c r="I1044" s="433">
        <v>73698</v>
      </c>
      <c r="J1044" s="433">
        <v>73698</v>
      </c>
      <c r="K1044" s="433">
        <v>67215.02</v>
      </c>
      <c r="L1044" s="385">
        <v>1</v>
      </c>
    </row>
    <row r="1045" spans="1:12" s="383" customFormat="1" ht="15" x14ac:dyDescent="0.25">
      <c r="A1045" s="384" t="s">
        <v>225</v>
      </c>
      <c r="B1045" s="430" t="s">
        <v>189</v>
      </c>
      <c r="C1045" s="431">
        <v>91.228200000000001</v>
      </c>
      <c r="D1045" s="431"/>
      <c r="E1045" s="432" t="s">
        <v>351</v>
      </c>
      <c r="F1045" s="431">
        <v>10.75</v>
      </c>
      <c r="G1045" s="431">
        <v>10.8093411135147</v>
      </c>
      <c r="H1045" s="432" t="s">
        <v>190</v>
      </c>
      <c r="I1045" s="433">
        <v>122412</v>
      </c>
      <c r="J1045" s="433">
        <v>122412</v>
      </c>
      <c r="K1045" s="433">
        <v>111674.21</v>
      </c>
      <c r="L1045" s="385">
        <v>1</v>
      </c>
    </row>
    <row r="1046" spans="1:12" s="383" customFormat="1" ht="15" x14ac:dyDescent="0.25">
      <c r="A1046" s="384" t="s">
        <v>225</v>
      </c>
      <c r="B1046" s="430" t="s">
        <v>189</v>
      </c>
      <c r="C1046" s="431">
        <v>91.512200000000007</v>
      </c>
      <c r="D1046" s="431"/>
      <c r="E1046" s="432" t="s">
        <v>902</v>
      </c>
      <c r="F1046" s="431">
        <v>10.5</v>
      </c>
      <c r="G1046" s="431">
        <v>10.5626577733963</v>
      </c>
      <c r="H1046" s="432" t="s">
        <v>190</v>
      </c>
      <c r="I1046" s="433">
        <v>5445</v>
      </c>
      <c r="J1046" s="433">
        <v>5445</v>
      </c>
      <c r="K1046" s="433">
        <v>4982.84</v>
      </c>
      <c r="L1046" s="385">
        <v>1</v>
      </c>
    </row>
    <row r="1047" spans="1:12" s="383" customFormat="1" ht="15" x14ac:dyDescent="0.25">
      <c r="A1047" s="384" t="s">
        <v>225</v>
      </c>
      <c r="B1047" s="430" t="s">
        <v>189</v>
      </c>
      <c r="C1047" s="431">
        <v>91.536699999999996</v>
      </c>
      <c r="D1047" s="431"/>
      <c r="E1047" s="432" t="s">
        <v>457</v>
      </c>
      <c r="F1047" s="431">
        <v>10.5</v>
      </c>
      <c r="G1047" s="431">
        <v>10.564161552771999</v>
      </c>
      <c r="H1047" s="432" t="s">
        <v>190</v>
      </c>
      <c r="I1047" s="433">
        <v>16338</v>
      </c>
      <c r="J1047" s="433">
        <v>16338</v>
      </c>
      <c r="K1047" s="433">
        <v>14955.26</v>
      </c>
      <c r="L1047" s="385">
        <v>1</v>
      </c>
    </row>
    <row r="1048" spans="1:12" s="383" customFormat="1" ht="15" x14ac:dyDescent="0.25">
      <c r="A1048" s="384" t="s">
        <v>225</v>
      </c>
      <c r="B1048" s="430" t="s">
        <v>189</v>
      </c>
      <c r="C1048" s="431">
        <v>92.118700000000004</v>
      </c>
      <c r="D1048" s="431"/>
      <c r="E1048" s="432" t="s">
        <v>450</v>
      </c>
      <c r="F1048" s="431">
        <v>11</v>
      </c>
      <c r="G1048" s="431">
        <v>11.131801749419999</v>
      </c>
      <c r="H1048" s="432" t="s">
        <v>190</v>
      </c>
      <c r="I1048" s="433">
        <v>500000</v>
      </c>
      <c r="J1048" s="433">
        <v>500000</v>
      </c>
      <c r="K1048" s="433">
        <v>460593.64</v>
      </c>
      <c r="L1048" s="385">
        <v>4</v>
      </c>
    </row>
    <row r="1049" spans="1:12" s="383" customFormat="1" ht="15" x14ac:dyDescent="0.25">
      <c r="A1049" s="384" t="s">
        <v>225</v>
      </c>
      <c r="B1049" s="430" t="s">
        <v>189</v>
      </c>
      <c r="C1049" s="431">
        <v>93.3386</v>
      </c>
      <c r="D1049" s="431"/>
      <c r="E1049" s="432" t="s">
        <v>460</v>
      </c>
      <c r="F1049" s="431">
        <v>10.75</v>
      </c>
      <c r="G1049" s="431">
        <v>10.9419868571047</v>
      </c>
      <c r="H1049" s="432" t="s">
        <v>190</v>
      </c>
      <c r="I1049" s="433">
        <v>349169</v>
      </c>
      <c r="J1049" s="433">
        <v>349169</v>
      </c>
      <c r="K1049" s="433">
        <v>325909.46999999997</v>
      </c>
      <c r="L1049" s="385">
        <v>1</v>
      </c>
    </row>
    <row r="1050" spans="1:12" s="383" customFormat="1" ht="15" x14ac:dyDescent="0.25">
      <c r="A1050" s="384" t="s">
        <v>225</v>
      </c>
      <c r="B1050" s="430" t="s">
        <v>189</v>
      </c>
      <c r="C1050" s="431">
        <v>93.545400000000001</v>
      </c>
      <c r="D1050" s="431"/>
      <c r="E1050" s="432" t="s">
        <v>348</v>
      </c>
      <c r="F1050" s="431">
        <v>9</v>
      </c>
      <c r="G1050" s="431">
        <v>9.0930306476289005</v>
      </c>
      <c r="H1050" s="432" t="s">
        <v>190</v>
      </c>
      <c r="I1050" s="433">
        <v>400000</v>
      </c>
      <c r="J1050" s="433">
        <v>400000</v>
      </c>
      <c r="K1050" s="433">
        <v>374181.48</v>
      </c>
      <c r="L1050" s="385">
        <v>2</v>
      </c>
    </row>
    <row r="1051" spans="1:12" s="383" customFormat="1" ht="15" x14ac:dyDescent="0.25">
      <c r="A1051" s="384" t="s">
        <v>225</v>
      </c>
      <c r="B1051" s="430" t="s">
        <v>189</v>
      </c>
      <c r="C1051" s="431">
        <v>93.678600000000003</v>
      </c>
      <c r="D1051" s="431"/>
      <c r="E1051" s="432" t="s">
        <v>903</v>
      </c>
      <c r="F1051" s="431">
        <v>10.25</v>
      </c>
      <c r="G1051" s="431">
        <v>10.4275868312311</v>
      </c>
      <c r="H1051" s="432" t="s">
        <v>190</v>
      </c>
      <c r="I1051" s="433">
        <v>166329</v>
      </c>
      <c r="J1051" s="433">
        <v>166329</v>
      </c>
      <c r="K1051" s="433">
        <v>155814.75</v>
      </c>
      <c r="L1051" s="385">
        <v>2</v>
      </c>
    </row>
    <row r="1052" spans="1:12" s="383" customFormat="1" ht="15" x14ac:dyDescent="0.25">
      <c r="A1052" s="384" t="s">
        <v>225</v>
      </c>
      <c r="B1052" s="430" t="s">
        <v>189</v>
      </c>
      <c r="C1052" s="431">
        <v>95.021900000000002</v>
      </c>
      <c r="D1052" s="431"/>
      <c r="E1052" s="432" t="s">
        <v>661</v>
      </c>
      <c r="F1052" s="431">
        <v>10.25</v>
      </c>
      <c r="G1052" s="431">
        <v>10.506627061214701</v>
      </c>
      <c r="H1052" s="432" t="s">
        <v>190</v>
      </c>
      <c r="I1052" s="433">
        <v>6000</v>
      </c>
      <c r="J1052" s="433">
        <v>6000</v>
      </c>
      <c r="K1052" s="433">
        <v>5701.31</v>
      </c>
      <c r="L1052" s="385">
        <v>1</v>
      </c>
    </row>
    <row r="1053" spans="1:12" s="383" customFormat="1" ht="15" x14ac:dyDescent="0.25">
      <c r="A1053" s="384" t="s">
        <v>225</v>
      </c>
      <c r="B1053" s="430" t="s">
        <v>189</v>
      </c>
      <c r="C1053" s="431">
        <v>95.047600000000003</v>
      </c>
      <c r="D1053" s="431"/>
      <c r="E1053" s="432" t="s">
        <v>298</v>
      </c>
      <c r="F1053" s="431">
        <v>10.25</v>
      </c>
      <c r="G1053" s="431">
        <v>10.5081335082742</v>
      </c>
      <c r="H1053" s="432" t="s">
        <v>190</v>
      </c>
      <c r="I1053" s="433">
        <v>73556</v>
      </c>
      <c r="J1053" s="433">
        <v>73556</v>
      </c>
      <c r="K1053" s="433">
        <v>69913.22</v>
      </c>
      <c r="L1053" s="385">
        <v>3</v>
      </c>
    </row>
    <row r="1054" spans="1:12" s="383" customFormat="1" ht="15" x14ac:dyDescent="0.25">
      <c r="A1054" s="384" t="s">
        <v>225</v>
      </c>
      <c r="B1054" s="430" t="s">
        <v>189</v>
      </c>
      <c r="C1054" s="431">
        <v>95.073400000000007</v>
      </c>
      <c r="D1054" s="431"/>
      <c r="E1054" s="432" t="s">
        <v>202</v>
      </c>
      <c r="F1054" s="431">
        <v>10.25</v>
      </c>
      <c r="G1054" s="431">
        <v>10.5096405218541</v>
      </c>
      <c r="H1054" s="432" t="s">
        <v>190</v>
      </c>
      <c r="I1054" s="433">
        <v>10000</v>
      </c>
      <c r="J1054" s="433">
        <v>10000</v>
      </c>
      <c r="K1054" s="433">
        <v>9507.34</v>
      </c>
      <c r="L1054" s="385">
        <v>1</v>
      </c>
    </row>
    <row r="1055" spans="1:12" s="383" customFormat="1" ht="15" x14ac:dyDescent="0.25">
      <c r="A1055" s="384" t="s">
        <v>225</v>
      </c>
      <c r="B1055" s="430" t="s">
        <v>189</v>
      </c>
      <c r="C1055" s="431">
        <v>95.099100000000007</v>
      </c>
      <c r="D1055" s="431"/>
      <c r="E1055" s="432" t="s">
        <v>199</v>
      </c>
      <c r="F1055" s="431">
        <v>10.25</v>
      </c>
      <c r="G1055" s="431">
        <v>10.511148102310599</v>
      </c>
      <c r="H1055" s="432" t="s">
        <v>190</v>
      </c>
      <c r="I1055" s="433">
        <v>136937</v>
      </c>
      <c r="J1055" s="433">
        <v>136937</v>
      </c>
      <c r="K1055" s="433">
        <v>130225.85</v>
      </c>
      <c r="L1055" s="385">
        <v>1</v>
      </c>
    </row>
    <row r="1056" spans="1:12" s="383" customFormat="1" ht="15" x14ac:dyDescent="0.25">
      <c r="A1056" s="384" t="s">
        <v>225</v>
      </c>
      <c r="B1056" s="430" t="s">
        <v>189</v>
      </c>
      <c r="C1056" s="431">
        <v>95.9041</v>
      </c>
      <c r="D1056" s="431"/>
      <c r="E1056" s="432" t="s">
        <v>427</v>
      </c>
      <c r="F1056" s="431">
        <v>10.25</v>
      </c>
      <c r="G1056" s="431">
        <v>10.5581662246751</v>
      </c>
      <c r="H1056" s="432" t="s">
        <v>190</v>
      </c>
      <c r="I1056" s="433">
        <v>259672</v>
      </c>
      <c r="J1056" s="433">
        <v>259672</v>
      </c>
      <c r="K1056" s="433">
        <v>249036.08</v>
      </c>
      <c r="L1056" s="385">
        <v>1</v>
      </c>
    </row>
    <row r="1057" spans="1:12" s="383" customFormat="1" ht="15" x14ac:dyDescent="0.25">
      <c r="A1057" s="384" t="s">
        <v>225</v>
      </c>
      <c r="B1057" s="430" t="s">
        <v>189</v>
      </c>
      <c r="C1057" s="431">
        <v>96.290199999999999</v>
      </c>
      <c r="D1057" s="431"/>
      <c r="E1057" s="432" t="s">
        <v>904</v>
      </c>
      <c r="F1057" s="431">
        <v>9.5</v>
      </c>
      <c r="G1057" s="431">
        <v>9.7698393860336008</v>
      </c>
      <c r="H1057" s="432" t="s">
        <v>190</v>
      </c>
      <c r="I1057" s="433">
        <v>594252</v>
      </c>
      <c r="J1057" s="433">
        <v>594252</v>
      </c>
      <c r="K1057" s="433">
        <v>572206.17000000004</v>
      </c>
      <c r="L1057" s="385">
        <v>3</v>
      </c>
    </row>
    <row r="1058" spans="1:12" s="383" customFormat="1" ht="15" x14ac:dyDescent="0.25">
      <c r="A1058" s="384" t="s">
        <v>225</v>
      </c>
      <c r="B1058" s="430" t="s">
        <v>189</v>
      </c>
      <c r="C1058" s="431">
        <v>96.7547</v>
      </c>
      <c r="D1058" s="431"/>
      <c r="E1058" s="432" t="s">
        <v>905</v>
      </c>
      <c r="F1058" s="431">
        <v>8.75</v>
      </c>
      <c r="G1058" s="431">
        <v>8.9876690572271993</v>
      </c>
      <c r="H1058" s="432" t="s">
        <v>190</v>
      </c>
      <c r="I1058" s="433">
        <v>132525</v>
      </c>
      <c r="J1058" s="433">
        <v>132525</v>
      </c>
      <c r="K1058" s="433">
        <v>128224.15</v>
      </c>
      <c r="L1058" s="385">
        <v>1</v>
      </c>
    </row>
    <row r="1059" spans="1:12" s="383" customFormat="1" ht="15" x14ac:dyDescent="0.25">
      <c r="A1059" s="384" t="s">
        <v>225</v>
      </c>
      <c r="B1059" s="430" t="s">
        <v>189</v>
      </c>
      <c r="C1059" s="431">
        <v>96.7547</v>
      </c>
      <c r="D1059" s="431"/>
      <c r="E1059" s="432" t="s">
        <v>905</v>
      </c>
      <c r="F1059" s="431">
        <v>8.75</v>
      </c>
      <c r="G1059" s="431">
        <v>8.9876690572271993</v>
      </c>
      <c r="H1059" s="432" t="s">
        <v>190</v>
      </c>
      <c r="I1059" s="433">
        <v>144299</v>
      </c>
      <c r="J1059" s="433">
        <v>144299</v>
      </c>
      <c r="K1059" s="433">
        <v>139616.04</v>
      </c>
      <c r="L1059" s="385">
        <v>3</v>
      </c>
    </row>
    <row r="1060" spans="1:12" s="383" customFormat="1" ht="15" x14ac:dyDescent="0.25">
      <c r="A1060" s="384" t="s">
        <v>226</v>
      </c>
      <c r="B1060" s="430" t="s">
        <v>189</v>
      </c>
      <c r="C1060" s="431">
        <v>93.364599999999996</v>
      </c>
      <c r="D1060" s="431"/>
      <c r="E1060" s="432" t="s">
        <v>906</v>
      </c>
      <c r="F1060" s="431">
        <v>10.75</v>
      </c>
      <c r="G1060" s="431">
        <v>10.943611027670901</v>
      </c>
      <c r="H1060" s="432" t="s">
        <v>190</v>
      </c>
      <c r="I1060" s="433">
        <v>23350</v>
      </c>
      <c r="J1060" s="433">
        <v>23350</v>
      </c>
      <c r="K1060" s="433">
        <v>21800.639999999999</v>
      </c>
      <c r="L1060" s="385">
        <v>1</v>
      </c>
    </row>
    <row r="1061" spans="1:12" s="383" customFormat="1" ht="15" x14ac:dyDescent="0.25">
      <c r="A1061" s="384" t="s">
        <v>226</v>
      </c>
      <c r="B1061" s="430" t="s">
        <v>189</v>
      </c>
      <c r="C1061" s="431">
        <v>93.653400000000005</v>
      </c>
      <c r="D1061" s="431"/>
      <c r="E1061" s="432" t="s">
        <v>668</v>
      </c>
      <c r="F1061" s="431">
        <v>10.7</v>
      </c>
      <c r="G1061" s="431">
        <v>10.907948510835</v>
      </c>
      <c r="H1061" s="432" t="s">
        <v>190</v>
      </c>
      <c r="I1061" s="433">
        <v>54285</v>
      </c>
      <c r="J1061" s="433">
        <v>54285</v>
      </c>
      <c r="K1061" s="433">
        <v>50839.76</v>
      </c>
      <c r="L1061" s="385">
        <v>1</v>
      </c>
    </row>
    <row r="1062" spans="1:12" s="383" customFormat="1" ht="15" x14ac:dyDescent="0.25">
      <c r="A1062" s="384" t="s">
        <v>226</v>
      </c>
      <c r="B1062" s="430" t="s">
        <v>189</v>
      </c>
      <c r="C1062" s="431">
        <v>94.080100000000002</v>
      </c>
      <c r="D1062" s="431"/>
      <c r="E1062" s="432" t="s">
        <v>907</v>
      </c>
      <c r="F1062" s="431">
        <v>10.25</v>
      </c>
      <c r="G1062" s="431">
        <v>10.451283558485899</v>
      </c>
      <c r="H1062" s="432" t="s">
        <v>190</v>
      </c>
      <c r="I1062" s="433">
        <v>141493</v>
      </c>
      <c r="J1062" s="433">
        <v>141493</v>
      </c>
      <c r="K1062" s="433">
        <v>133116.81</v>
      </c>
      <c r="L1062" s="385">
        <v>1</v>
      </c>
    </row>
    <row r="1063" spans="1:12" s="383" customFormat="1" ht="15" x14ac:dyDescent="0.25">
      <c r="A1063" s="384" t="s">
        <v>226</v>
      </c>
      <c r="B1063" s="430" t="s">
        <v>189</v>
      </c>
      <c r="C1063" s="431">
        <v>94.514200000000002</v>
      </c>
      <c r="D1063" s="431"/>
      <c r="E1063" s="432" t="s">
        <v>300</v>
      </c>
      <c r="F1063" s="431">
        <v>10.5</v>
      </c>
      <c r="G1063" s="431">
        <v>10.7456358053167</v>
      </c>
      <c r="H1063" s="432" t="s">
        <v>190</v>
      </c>
      <c r="I1063" s="433">
        <v>4222</v>
      </c>
      <c r="J1063" s="433">
        <v>4222</v>
      </c>
      <c r="K1063" s="433">
        <v>3990.39</v>
      </c>
      <c r="L1063" s="385">
        <v>1</v>
      </c>
    </row>
    <row r="1064" spans="1:12" s="383" customFormat="1" ht="15" x14ac:dyDescent="0.25">
      <c r="A1064" s="384" t="s">
        <v>226</v>
      </c>
      <c r="B1064" s="430" t="s">
        <v>189</v>
      </c>
      <c r="C1064" s="431">
        <v>94.959199999999996</v>
      </c>
      <c r="D1064" s="431"/>
      <c r="E1064" s="432" t="s">
        <v>202</v>
      </c>
      <c r="F1064" s="431">
        <v>10.5</v>
      </c>
      <c r="G1064" s="431">
        <v>10.7724579109908</v>
      </c>
      <c r="H1064" s="432" t="s">
        <v>190</v>
      </c>
      <c r="I1064" s="433">
        <v>274652</v>
      </c>
      <c r="J1064" s="433">
        <v>274652</v>
      </c>
      <c r="K1064" s="433">
        <v>260807.47</v>
      </c>
      <c r="L1064" s="385">
        <v>2</v>
      </c>
    </row>
    <row r="1065" spans="1:12" s="383" customFormat="1" ht="15" x14ac:dyDescent="0.25">
      <c r="A1065" s="384" t="s">
        <v>226</v>
      </c>
      <c r="B1065" s="430" t="s">
        <v>189</v>
      </c>
      <c r="C1065" s="431">
        <v>95.512299999999996</v>
      </c>
      <c r="D1065" s="431"/>
      <c r="E1065" s="432" t="s">
        <v>300</v>
      </c>
      <c r="F1065" s="431">
        <v>8.5</v>
      </c>
      <c r="G1065" s="431">
        <v>8.6610824703265994</v>
      </c>
      <c r="H1065" s="432" t="s">
        <v>190</v>
      </c>
      <c r="I1065" s="433">
        <v>200000</v>
      </c>
      <c r="J1065" s="433">
        <v>200000</v>
      </c>
      <c r="K1065" s="433">
        <v>191024.5</v>
      </c>
      <c r="L1065" s="385">
        <v>1</v>
      </c>
    </row>
    <row r="1066" spans="1:12" s="383" customFormat="1" ht="15" x14ac:dyDescent="0.25">
      <c r="A1066" s="384" t="s">
        <v>454</v>
      </c>
      <c r="B1066" s="430" t="s">
        <v>189</v>
      </c>
      <c r="C1066" s="431">
        <v>97.594700000000003</v>
      </c>
      <c r="D1066" s="431"/>
      <c r="E1066" s="432" t="s">
        <v>908</v>
      </c>
      <c r="F1066" s="431">
        <v>5.25</v>
      </c>
      <c r="G1066" s="431">
        <v>5.3231949670123999</v>
      </c>
      <c r="H1066" s="432" t="s">
        <v>190</v>
      </c>
      <c r="I1066" s="433">
        <v>50000</v>
      </c>
      <c r="J1066" s="433">
        <v>50000</v>
      </c>
      <c r="K1066" s="433">
        <v>48797.35</v>
      </c>
      <c r="L1066" s="385">
        <v>1</v>
      </c>
    </row>
    <row r="1067" spans="1:12" s="383" customFormat="1" ht="15" x14ac:dyDescent="0.25">
      <c r="A1067" s="384" t="s">
        <v>454</v>
      </c>
      <c r="B1067" s="430" t="s">
        <v>189</v>
      </c>
      <c r="C1067" s="431">
        <v>98.360699999999994</v>
      </c>
      <c r="D1067" s="431"/>
      <c r="E1067" s="432" t="s">
        <v>236</v>
      </c>
      <c r="F1067" s="431">
        <v>5</v>
      </c>
      <c r="G1067" s="431">
        <v>5.0837962962961996</v>
      </c>
      <c r="H1067" s="432" t="s">
        <v>190</v>
      </c>
      <c r="I1067" s="433">
        <v>25000</v>
      </c>
      <c r="J1067" s="433">
        <v>25000</v>
      </c>
      <c r="K1067" s="433">
        <v>24590.16</v>
      </c>
      <c r="L1067" s="385">
        <v>1</v>
      </c>
    </row>
    <row r="1068" spans="1:12" s="383" customFormat="1" ht="15" x14ac:dyDescent="0.25">
      <c r="A1068" s="384" t="s">
        <v>909</v>
      </c>
      <c r="B1068" s="430" t="s">
        <v>189</v>
      </c>
      <c r="C1068" s="431">
        <v>93.9041</v>
      </c>
      <c r="D1068" s="431"/>
      <c r="E1068" s="432" t="s">
        <v>668</v>
      </c>
      <c r="F1068" s="431">
        <v>10.25</v>
      </c>
      <c r="G1068" s="431">
        <v>10.4408988966364</v>
      </c>
      <c r="H1068" s="432" t="s">
        <v>190</v>
      </c>
      <c r="I1068" s="433">
        <v>106500</v>
      </c>
      <c r="J1068" s="433">
        <v>106500</v>
      </c>
      <c r="K1068" s="433">
        <v>100007.83</v>
      </c>
      <c r="L1068" s="385">
        <v>1</v>
      </c>
    </row>
    <row r="1069" spans="1:12" s="383" customFormat="1" ht="15" x14ac:dyDescent="0.25">
      <c r="A1069" s="384" t="s">
        <v>909</v>
      </c>
      <c r="B1069" s="430" t="s">
        <v>189</v>
      </c>
      <c r="C1069" s="431">
        <v>94.282200000000003</v>
      </c>
      <c r="D1069" s="431"/>
      <c r="E1069" s="432" t="s">
        <v>209</v>
      </c>
      <c r="F1069" s="431">
        <v>10.25</v>
      </c>
      <c r="G1069" s="431">
        <v>10.4631849436814</v>
      </c>
      <c r="H1069" s="432" t="s">
        <v>190</v>
      </c>
      <c r="I1069" s="433">
        <v>375000</v>
      </c>
      <c r="J1069" s="433">
        <v>375000</v>
      </c>
      <c r="K1069" s="433">
        <v>353558.17</v>
      </c>
      <c r="L1069" s="385">
        <v>1</v>
      </c>
    </row>
    <row r="1070" spans="1:12" s="383" customFormat="1" ht="15" x14ac:dyDescent="0.25">
      <c r="A1070" s="384" t="s">
        <v>909</v>
      </c>
      <c r="B1070" s="430" t="s">
        <v>189</v>
      </c>
      <c r="C1070" s="431">
        <v>95.037000000000006</v>
      </c>
      <c r="D1070" s="431"/>
      <c r="E1070" s="432" t="s">
        <v>910</v>
      </c>
      <c r="F1070" s="431">
        <v>10</v>
      </c>
      <c r="G1070" s="431">
        <v>10.238539886799</v>
      </c>
      <c r="H1070" s="432" t="s">
        <v>190</v>
      </c>
      <c r="I1070" s="433">
        <v>375000</v>
      </c>
      <c r="J1070" s="433">
        <v>375000</v>
      </c>
      <c r="K1070" s="433">
        <v>356388.6</v>
      </c>
      <c r="L1070" s="385">
        <v>1</v>
      </c>
    </row>
    <row r="1071" spans="1:12" s="383" customFormat="1" ht="15" x14ac:dyDescent="0.25">
      <c r="A1071" s="384" t="s">
        <v>909</v>
      </c>
      <c r="B1071" s="430" t="s">
        <v>189</v>
      </c>
      <c r="C1071" s="431">
        <v>95.212900000000005</v>
      </c>
      <c r="D1071" s="431"/>
      <c r="E1071" s="432" t="s">
        <v>199</v>
      </c>
      <c r="F1071" s="431">
        <v>10</v>
      </c>
      <c r="G1071" s="431">
        <v>10.2485656455552</v>
      </c>
      <c r="H1071" s="432" t="s">
        <v>190</v>
      </c>
      <c r="I1071" s="433">
        <v>305000</v>
      </c>
      <c r="J1071" s="433">
        <v>305000</v>
      </c>
      <c r="K1071" s="433">
        <v>290399.37</v>
      </c>
      <c r="L1071" s="385">
        <v>1</v>
      </c>
    </row>
    <row r="1072" spans="1:12" s="383" customFormat="1" ht="15" x14ac:dyDescent="0.25">
      <c r="A1072" s="384" t="s">
        <v>455</v>
      </c>
      <c r="B1072" s="430" t="s">
        <v>189</v>
      </c>
      <c r="C1072" s="431">
        <v>94.426199999999994</v>
      </c>
      <c r="D1072" s="431"/>
      <c r="E1072" s="432" t="s">
        <v>453</v>
      </c>
      <c r="F1072" s="431">
        <v>8.5</v>
      </c>
      <c r="G1072" s="431">
        <v>8.6091928802803004</v>
      </c>
      <c r="H1072" s="432" t="s">
        <v>190</v>
      </c>
      <c r="I1072" s="433">
        <v>77154</v>
      </c>
      <c r="J1072" s="433">
        <v>77154</v>
      </c>
      <c r="K1072" s="433">
        <v>72853.61</v>
      </c>
      <c r="L1072" s="385">
        <v>1</v>
      </c>
    </row>
    <row r="1073" spans="1:12" s="383" customFormat="1" ht="15" x14ac:dyDescent="0.25">
      <c r="A1073" s="384" t="s">
        <v>712</v>
      </c>
      <c r="B1073" s="430" t="s">
        <v>189</v>
      </c>
      <c r="C1073" s="431">
        <v>90.7029</v>
      </c>
      <c r="D1073" s="431"/>
      <c r="E1073" s="432" t="s">
        <v>340</v>
      </c>
      <c r="F1073" s="431">
        <v>10.25</v>
      </c>
      <c r="G1073" s="431">
        <v>10.25</v>
      </c>
      <c r="H1073" s="432" t="s">
        <v>190</v>
      </c>
      <c r="I1073" s="433">
        <v>385528</v>
      </c>
      <c r="J1073" s="433">
        <v>385528</v>
      </c>
      <c r="K1073" s="433">
        <v>349685.26</v>
      </c>
      <c r="L1073" s="385">
        <v>1</v>
      </c>
    </row>
    <row r="1074" spans="1:12" s="383" customFormat="1" ht="15" x14ac:dyDescent="0.25">
      <c r="A1074" s="384" t="s">
        <v>712</v>
      </c>
      <c r="B1074" s="430" t="s">
        <v>189</v>
      </c>
      <c r="C1074" s="431">
        <v>90.977999999999994</v>
      </c>
      <c r="D1074" s="431"/>
      <c r="E1074" s="432" t="s">
        <v>214</v>
      </c>
      <c r="F1074" s="431">
        <v>10</v>
      </c>
      <c r="G1074" s="431">
        <v>10.004036460490299</v>
      </c>
      <c r="H1074" s="432" t="s">
        <v>190</v>
      </c>
      <c r="I1074" s="433">
        <v>43700</v>
      </c>
      <c r="J1074" s="433">
        <v>43700</v>
      </c>
      <c r="K1074" s="433">
        <v>39757.39</v>
      </c>
      <c r="L1074" s="385">
        <v>1</v>
      </c>
    </row>
    <row r="1075" spans="1:12" s="383" customFormat="1" ht="15" x14ac:dyDescent="0.25">
      <c r="A1075" s="384" t="s">
        <v>712</v>
      </c>
      <c r="B1075" s="430" t="s">
        <v>189</v>
      </c>
      <c r="C1075" s="431">
        <v>93.512600000000006</v>
      </c>
      <c r="D1075" s="431"/>
      <c r="E1075" s="432" t="s">
        <v>240</v>
      </c>
      <c r="F1075" s="431">
        <v>9.25</v>
      </c>
      <c r="G1075" s="431">
        <v>9.3553502346629003</v>
      </c>
      <c r="H1075" s="432" t="s">
        <v>190</v>
      </c>
      <c r="I1075" s="433">
        <v>231812</v>
      </c>
      <c r="J1075" s="433">
        <v>231812</v>
      </c>
      <c r="K1075" s="433">
        <v>216773.35</v>
      </c>
      <c r="L1075" s="385">
        <v>3</v>
      </c>
    </row>
    <row r="1076" spans="1:12" s="383" customFormat="1" ht="15" x14ac:dyDescent="0.25">
      <c r="A1076" s="384" t="s">
        <v>712</v>
      </c>
      <c r="B1076" s="430" t="s">
        <v>189</v>
      </c>
      <c r="C1076" s="431">
        <v>94.146000000000001</v>
      </c>
      <c r="D1076" s="431"/>
      <c r="E1076" s="432" t="s">
        <v>334</v>
      </c>
      <c r="F1076" s="431">
        <v>9.25</v>
      </c>
      <c r="G1076" s="431">
        <v>9.3887721209198993</v>
      </c>
      <c r="H1076" s="432" t="s">
        <v>190</v>
      </c>
      <c r="I1076" s="433">
        <v>76300</v>
      </c>
      <c r="J1076" s="433">
        <v>76300</v>
      </c>
      <c r="K1076" s="433">
        <v>71833.36</v>
      </c>
      <c r="L1076" s="385">
        <v>2</v>
      </c>
    </row>
    <row r="1077" spans="1:12" s="383" customFormat="1" ht="15" x14ac:dyDescent="0.25">
      <c r="A1077" s="384" t="s">
        <v>712</v>
      </c>
      <c r="B1077" s="430" t="s">
        <v>189</v>
      </c>
      <c r="C1077" s="431">
        <v>94.191500000000005</v>
      </c>
      <c r="D1077" s="431"/>
      <c r="E1077" s="432" t="s">
        <v>362</v>
      </c>
      <c r="F1077" s="431">
        <v>9.25</v>
      </c>
      <c r="G1077" s="431">
        <v>9.3911713970995994</v>
      </c>
      <c r="H1077" s="432" t="s">
        <v>190</v>
      </c>
      <c r="I1077" s="433">
        <v>106125</v>
      </c>
      <c r="J1077" s="433">
        <v>106125</v>
      </c>
      <c r="K1077" s="433">
        <v>99960.75</v>
      </c>
      <c r="L1077" s="385">
        <v>7</v>
      </c>
    </row>
    <row r="1078" spans="1:12" s="383" customFormat="1" ht="15" x14ac:dyDescent="0.25">
      <c r="A1078" s="384" t="s">
        <v>712</v>
      </c>
      <c r="B1078" s="430" t="s">
        <v>189</v>
      </c>
      <c r="C1078" s="431">
        <v>94.214299999999994</v>
      </c>
      <c r="D1078" s="431"/>
      <c r="E1078" s="432" t="s">
        <v>460</v>
      </c>
      <c r="F1078" s="431">
        <v>9.25</v>
      </c>
      <c r="G1078" s="431">
        <v>9.3923716385931009</v>
      </c>
      <c r="H1078" s="432" t="s">
        <v>190</v>
      </c>
      <c r="I1078" s="433">
        <v>42382</v>
      </c>
      <c r="J1078" s="433">
        <v>42382</v>
      </c>
      <c r="K1078" s="433">
        <v>39929.919999999998</v>
      </c>
      <c r="L1078" s="385">
        <v>1</v>
      </c>
    </row>
    <row r="1079" spans="1:12" s="383" customFormat="1" ht="15" x14ac:dyDescent="0.25">
      <c r="A1079" s="384" t="s">
        <v>242</v>
      </c>
      <c r="B1079" s="430" t="s">
        <v>189</v>
      </c>
      <c r="C1079" s="431">
        <v>96.432000000000002</v>
      </c>
      <c r="D1079" s="431"/>
      <c r="E1079" s="432" t="s">
        <v>207</v>
      </c>
      <c r="F1079" s="431">
        <v>7.4</v>
      </c>
      <c r="G1079" s="431">
        <v>7.5368999999998998</v>
      </c>
      <c r="H1079" s="432" t="s">
        <v>190</v>
      </c>
      <c r="I1079" s="433">
        <v>500000</v>
      </c>
      <c r="J1079" s="433">
        <v>500000</v>
      </c>
      <c r="K1079" s="433">
        <v>482160.08</v>
      </c>
      <c r="L1079" s="385">
        <v>2</v>
      </c>
    </row>
    <row r="1080" spans="1:12" s="383" customFormat="1" ht="15" x14ac:dyDescent="0.25">
      <c r="A1080" s="384" t="s">
        <v>228</v>
      </c>
      <c r="B1080" s="430" t="s">
        <v>189</v>
      </c>
      <c r="C1080" s="431">
        <v>97.759699999999995</v>
      </c>
      <c r="D1080" s="431"/>
      <c r="E1080" s="432" t="s">
        <v>315</v>
      </c>
      <c r="F1080" s="431">
        <v>5</v>
      </c>
      <c r="G1080" s="431">
        <v>5.0678019355100004</v>
      </c>
      <c r="H1080" s="432" t="s">
        <v>190</v>
      </c>
      <c r="I1080" s="433">
        <v>29500</v>
      </c>
      <c r="J1080" s="433">
        <v>29500</v>
      </c>
      <c r="K1080" s="433">
        <v>28839.1</v>
      </c>
      <c r="L1080" s="385">
        <v>1</v>
      </c>
    </row>
    <row r="1081" spans="1:12" s="383" customFormat="1" ht="15" x14ac:dyDescent="0.25">
      <c r="A1081" s="384" t="s">
        <v>357</v>
      </c>
      <c r="B1081" s="430" t="s">
        <v>189</v>
      </c>
      <c r="C1081" s="431">
        <v>97.534499999999994</v>
      </c>
      <c r="D1081" s="431"/>
      <c r="E1081" s="432" t="s">
        <v>911</v>
      </c>
      <c r="F1081" s="431">
        <v>7</v>
      </c>
      <c r="G1081" s="431">
        <v>7.1575408392654003</v>
      </c>
      <c r="H1081" s="432" t="s">
        <v>190</v>
      </c>
      <c r="I1081" s="433">
        <v>5000</v>
      </c>
      <c r="J1081" s="433">
        <v>5000</v>
      </c>
      <c r="K1081" s="433">
        <v>4876.7299999999996</v>
      </c>
      <c r="L1081" s="385">
        <v>1</v>
      </c>
    </row>
    <row r="1082" spans="1:12" s="383" customFormat="1" ht="15" x14ac:dyDescent="0.25">
      <c r="A1082" s="384" t="s">
        <v>229</v>
      </c>
      <c r="B1082" s="430" t="s">
        <v>189</v>
      </c>
      <c r="C1082" s="431">
        <v>98.253299999999996</v>
      </c>
      <c r="D1082" s="431"/>
      <c r="E1082" s="432" t="s">
        <v>303</v>
      </c>
      <c r="F1082" s="431">
        <v>5</v>
      </c>
      <c r="G1082" s="431">
        <v>5.0809430937769999</v>
      </c>
      <c r="H1082" s="432" t="s">
        <v>190</v>
      </c>
      <c r="I1082" s="433">
        <v>111368</v>
      </c>
      <c r="J1082" s="433">
        <v>111368</v>
      </c>
      <c r="K1082" s="433">
        <v>109422.71</v>
      </c>
      <c r="L1082" s="385">
        <v>1</v>
      </c>
    </row>
    <row r="1083" spans="1:12" s="383" customFormat="1" ht="15" x14ac:dyDescent="0.25">
      <c r="A1083" s="384" t="s">
        <v>229</v>
      </c>
      <c r="B1083" s="430" t="s">
        <v>189</v>
      </c>
      <c r="C1083" s="431">
        <v>98.616600000000005</v>
      </c>
      <c r="D1083" s="431"/>
      <c r="E1083" s="432" t="s">
        <v>912</v>
      </c>
      <c r="F1083" s="431">
        <v>5</v>
      </c>
      <c r="G1083" s="431">
        <v>5.0905896812756</v>
      </c>
      <c r="H1083" s="432" t="s">
        <v>190</v>
      </c>
      <c r="I1083" s="433">
        <v>108267</v>
      </c>
      <c r="J1083" s="433">
        <v>108267</v>
      </c>
      <c r="K1083" s="433">
        <v>106769.26</v>
      </c>
      <c r="L1083" s="385">
        <v>1</v>
      </c>
    </row>
    <row r="1084" spans="1:12" s="383" customFormat="1" ht="15" x14ac:dyDescent="0.25">
      <c r="A1084" s="384" t="s">
        <v>230</v>
      </c>
      <c r="B1084" s="430" t="s">
        <v>189</v>
      </c>
      <c r="C1084" s="431">
        <v>90.521600000000007</v>
      </c>
      <c r="D1084" s="431"/>
      <c r="E1084" s="432" t="s">
        <v>192</v>
      </c>
      <c r="F1084" s="431">
        <v>10.5</v>
      </c>
      <c r="G1084" s="431">
        <v>10.501480576837199</v>
      </c>
      <c r="H1084" s="432" t="s">
        <v>190</v>
      </c>
      <c r="I1084" s="433">
        <v>2906</v>
      </c>
      <c r="J1084" s="433">
        <v>2906</v>
      </c>
      <c r="K1084" s="433">
        <v>2630.56</v>
      </c>
      <c r="L1084" s="385">
        <v>1</v>
      </c>
    </row>
    <row r="1085" spans="1:12" s="383" customFormat="1" ht="15" x14ac:dyDescent="0.25">
      <c r="A1085" s="384" t="s">
        <v>230</v>
      </c>
      <c r="B1085" s="430" t="s">
        <v>189</v>
      </c>
      <c r="C1085" s="431">
        <v>90.545500000000004</v>
      </c>
      <c r="D1085" s="431"/>
      <c r="E1085" s="432" t="s">
        <v>213</v>
      </c>
      <c r="F1085" s="431">
        <v>10.5</v>
      </c>
      <c r="G1085" s="431">
        <v>10.502961699160201</v>
      </c>
      <c r="H1085" s="432" t="s">
        <v>190</v>
      </c>
      <c r="I1085" s="433">
        <v>70000</v>
      </c>
      <c r="J1085" s="433">
        <v>70000</v>
      </c>
      <c r="K1085" s="433">
        <v>63381.88</v>
      </c>
      <c r="L1085" s="385">
        <v>1</v>
      </c>
    </row>
    <row r="1086" spans="1:12" s="383" customFormat="1" ht="15" x14ac:dyDescent="0.25">
      <c r="A1086" s="384" t="s">
        <v>230</v>
      </c>
      <c r="B1086" s="430" t="s">
        <v>189</v>
      </c>
      <c r="C1086" s="431">
        <v>96.264399999999995</v>
      </c>
      <c r="D1086" s="431"/>
      <c r="E1086" s="432" t="s">
        <v>913</v>
      </c>
      <c r="F1086" s="431">
        <v>11</v>
      </c>
      <c r="G1086" s="431">
        <v>11.395790223064701</v>
      </c>
      <c r="H1086" s="432" t="s">
        <v>190</v>
      </c>
      <c r="I1086" s="433">
        <v>5300</v>
      </c>
      <c r="J1086" s="433">
        <v>5300</v>
      </c>
      <c r="K1086" s="433">
        <v>5102.01</v>
      </c>
      <c r="L1086" s="385">
        <v>1</v>
      </c>
    </row>
    <row r="1087" spans="1:12" s="383" customFormat="1" ht="15" x14ac:dyDescent="0.25">
      <c r="A1087" s="384" t="s">
        <v>230</v>
      </c>
      <c r="B1087" s="430" t="s">
        <v>189</v>
      </c>
      <c r="C1087" s="431">
        <v>97.121399999999994</v>
      </c>
      <c r="D1087" s="431"/>
      <c r="E1087" s="432" t="s">
        <v>268</v>
      </c>
      <c r="F1087" s="431">
        <v>11</v>
      </c>
      <c r="G1087" s="431">
        <v>11.4494982714778</v>
      </c>
      <c r="H1087" s="432" t="s">
        <v>190</v>
      </c>
      <c r="I1087" s="433">
        <v>7100</v>
      </c>
      <c r="J1087" s="433">
        <v>7100</v>
      </c>
      <c r="K1087" s="433">
        <v>6895.62</v>
      </c>
      <c r="L1087" s="385">
        <v>1</v>
      </c>
    </row>
    <row r="1088" spans="1:12" s="383" customFormat="1" ht="15" x14ac:dyDescent="0.25">
      <c r="A1088" s="384" t="s">
        <v>230</v>
      </c>
      <c r="B1088" s="430" t="s">
        <v>189</v>
      </c>
      <c r="C1088" s="431">
        <v>97.876599999999996</v>
      </c>
      <c r="D1088" s="431"/>
      <c r="E1088" s="432" t="s">
        <v>282</v>
      </c>
      <c r="F1088" s="431">
        <v>11</v>
      </c>
      <c r="G1088" s="431">
        <v>11.4965861195549</v>
      </c>
      <c r="H1088" s="432" t="s">
        <v>190</v>
      </c>
      <c r="I1088" s="433">
        <v>15000</v>
      </c>
      <c r="J1088" s="433">
        <v>15000</v>
      </c>
      <c r="K1088" s="433">
        <v>14681.49</v>
      </c>
      <c r="L1088" s="385">
        <v>1</v>
      </c>
    </row>
    <row r="1089" spans="1:12" s="383" customFormat="1" ht="15" x14ac:dyDescent="0.25">
      <c r="A1089" s="384" t="s">
        <v>230</v>
      </c>
      <c r="B1089" s="430" t="s">
        <v>189</v>
      </c>
      <c r="C1089" s="431">
        <v>98.473699999999994</v>
      </c>
      <c r="D1089" s="431"/>
      <c r="E1089" s="432" t="s">
        <v>284</v>
      </c>
      <c r="F1089" s="431">
        <v>9</v>
      </c>
      <c r="G1089" s="431">
        <v>9.3419153539588002</v>
      </c>
      <c r="H1089" s="432" t="s">
        <v>190</v>
      </c>
      <c r="I1089" s="433">
        <v>225247</v>
      </c>
      <c r="J1089" s="433">
        <v>225247</v>
      </c>
      <c r="K1089" s="433">
        <v>221808.96</v>
      </c>
      <c r="L1089" s="385">
        <v>1</v>
      </c>
    </row>
    <row r="1090" spans="1:12" s="383" customFormat="1" ht="15" x14ac:dyDescent="0.25">
      <c r="A1090" s="384" t="s">
        <v>243</v>
      </c>
      <c r="B1090" s="430" t="s">
        <v>189</v>
      </c>
      <c r="C1090" s="431">
        <v>96.063699999999997</v>
      </c>
      <c r="D1090" s="431"/>
      <c r="E1090" s="432" t="s">
        <v>199</v>
      </c>
      <c r="F1090" s="431">
        <v>8.15</v>
      </c>
      <c r="G1090" s="431">
        <v>8.3151090462844</v>
      </c>
      <c r="H1090" s="432" t="s">
        <v>190</v>
      </c>
      <c r="I1090" s="433">
        <v>52048</v>
      </c>
      <c r="J1090" s="433">
        <v>52048</v>
      </c>
      <c r="K1090" s="433">
        <v>49999.21</v>
      </c>
      <c r="L1090" s="385">
        <v>1</v>
      </c>
    </row>
    <row r="1091" spans="1:12" s="383" customFormat="1" ht="15" x14ac:dyDescent="0.25">
      <c r="A1091" s="384" t="s">
        <v>243</v>
      </c>
      <c r="B1091" s="430" t="s">
        <v>189</v>
      </c>
      <c r="C1091" s="431">
        <v>98.449399999999997</v>
      </c>
      <c r="D1091" s="431"/>
      <c r="E1091" s="432" t="s">
        <v>221</v>
      </c>
      <c r="F1091" s="431">
        <v>9</v>
      </c>
      <c r="G1091" s="431">
        <v>9.3407104479649998</v>
      </c>
      <c r="H1091" s="432" t="s">
        <v>190</v>
      </c>
      <c r="I1091" s="433">
        <v>300000</v>
      </c>
      <c r="J1091" s="433">
        <v>300000</v>
      </c>
      <c r="K1091" s="433">
        <v>295348.26</v>
      </c>
      <c r="L1091" s="385">
        <v>1</v>
      </c>
    </row>
    <row r="1092" spans="1:12" s="383" customFormat="1" ht="15" x14ac:dyDescent="0.25">
      <c r="A1092" s="384" t="s">
        <v>914</v>
      </c>
      <c r="B1092" s="430" t="s">
        <v>189</v>
      </c>
      <c r="C1092" s="431">
        <v>96.836699999999993</v>
      </c>
      <c r="D1092" s="431"/>
      <c r="E1092" s="432" t="s">
        <v>368</v>
      </c>
      <c r="F1092" s="431">
        <v>7</v>
      </c>
      <c r="G1092" s="431">
        <v>7.1308685201106998</v>
      </c>
      <c r="H1092" s="432" t="s">
        <v>190</v>
      </c>
      <c r="I1092" s="433">
        <v>3000000</v>
      </c>
      <c r="J1092" s="433">
        <v>3000000</v>
      </c>
      <c r="K1092" s="433">
        <v>2905100.06</v>
      </c>
      <c r="L1092" s="385">
        <v>1</v>
      </c>
    </row>
    <row r="1093" spans="1:12" s="383" customFormat="1" ht="15" x14ac:dyDescent="0.25">
      <c r="A1093" s="384" t="s">
        <v>462</v>
      </c>
      <c r="B1093" s="430" t="s">
        <v>189</v>
      </c>
      <c r="C1093" s="431">
        <v>90.521600000000007</v>
      </c>
      <c r="D1093" s="431"/>
      <c r="E1093" s="432" t="s">
        <v>192</v>
      </c>
      <c r="F1093" s="431">
        <v>10.5</v>
      </c>
      <c r="G1093" s="431">
        <v>10.501480576837199</v>
      </c>
      <c r="H1093" s="432" t="s">
        <v>190</v>
      </c>
      <c r="I1093" s="433">
        <v>133664</v>
      </c>
      <c r="J1093" s="433">
        <v>133664</v>
      </c>
      <c r="K1093" s="433">
        <v>120994.84</v>
      </c>
      <c r="L1093" s="385">
        <v>2</v>
      </c>
    </row>
    <row r="1094" spans="1:12" s="383" customFormat="1" ht="15" x14ac:dyDescent="0.25">
      <c r="A1094" s="384" t="s">
        <v>462</v>
      </c>
      <c r="B1094" s="430" t="s">
        <v>189</v>
      </c>
      <c r="C1094" s="431">
        <v>90.545500000000004</v>
      </c>
      <c r="D1094" s="431"/>
      <c r="E1094" s="432" t="s">
        <v>213</v>
      </c>
      <c r="F1094" s="431">
        <v>10.5</v>
      </c>
      <c r="G1094" s="431">
        <v>10.502961699160201</v>
      </c>
      <c r="H1094" s="432" t="s">
        <v>190</v>
      </c>
      <c r="I1094" s="433">
        <v>10000</v>
      </c>
      <c r="J1094" s="433">
        <v>10000</v>
      </c>
      <c r="K1094" s="433">
        <v>9054.5499999999993</v>
      </c>
      <c r="L1094" s="385">
        <v>1</v>
      </c>
    </row>
    <row r="1095" spans="1:12" s="383" customFormat="1" ht="15" x14ac:dyDescent="0.25">
      <c r="A1095" s="384" t="s">
        <v>462</v>
      </c>
      <c r="B1095" s="430" t="s">
        <v>189</v>
      </c>
      <c r="C1095" s="431">
        <v>90.569500000000005</v>
      </c>
      <c r="D1095" s="431"/>
      <c r="E1095" s="432" t="s">
        <v>340</v>
      </c>
      <c r="F1095" s="431">
        <v>10.5</v>
      </c>
      <c r="G1095" s="431">
        <v>10.5044433673045</v>
      </c>
      <c r="H1095" s="432" t="s">
        <v>190</v>
      </c>
      <c r="I1095" s="433">
        <v>109867</v>
      </c>
      <c r="J1095" s="433">
        <v>109867</v>
      </c>
      <c r="K1095" s="433">
        <v>99505.94</v>
      </c>
      <c r="L1095" s="385">
        <v>1</v>
      </c>
    </row>
    <row r="1096" spans="1:12" s="383" customFormat="1" ht="15" x14ac:dyDescent="0.25">
      <c r="A1096" s="384" t="s">
        <v>462</v>
      </c>
      <c r="B1096" s="430" t="s">
        <v>189</v>
      </c>
      <c r="C1096" s="431">
        <v>90.593400000000003</v>
      </c>
      <c r="D1096" s="431"/>
      <c r="E1096" s="432" t="s">
        <v>239</v>
      </c>
      <c r="F1096" s="431">
        <v>10.5</v>
      </c>
      <c r="G1096" s="431">
        <v>10.5059255816057</v>
      </c>
      <c r="H1096" s="432" t="s">
        <v>190</v>
      </c>
      <c r="I1096" s="433">
        <v>86040</v>
      </c>
      <c r="J1096" s="433">
        <v>86040</v>
      </c>
      <c r="K1096" s="433">
        <v>77946.55</v>
      </c>
      <c r="L1096" s="385">
        <v>1</v>
      </c>
    </row>
    <row r="1097" spans="1:12" s="383" customFormat="1" ht="15" x14ac:dyDescent="0.25">
      <c r="A1097" s="384" t="s">
        <v>462</v>
      </c>
      <c r="B1097" s="430" t="s">
        <v>189</v>
      </c>
      <c r="C1097" s="431">
        <v>94.749300000000005</v>
      </c>
      <c r="D1097" s="431"/>
      <c r="E1097" s="432" t="s">
        <v>204</v>
      </c>
      <c r="F1097" s="431">
        <v>9.5</v>
      </c>
      <c r="G1097" s="431">
        <v>9.6870457424286993</v>
      </c>
      <c r="H1097" s="432" t="s">
        <v>190</v>
      </c>
      <c r="I1097" s="433">
        <v>68384</v>
      </c>
      <c r="J1097" s="433">
        <v>68384</v>
      </c>
      <c r="K1097" s="433">
        <v>64793.37</v>
      </c>
      <c r="L1097" s="385">
        <v>2</v>
      </c>
    </row>
    <row r="1098" spans="1:12" s="383" customFormat="1" ht="15" x14ac:dyDescent="0.25">
      <c r="A1098" s="384" t="s">
        <v>263</v>
      </c>
      <c r="B1098" s="430" t="s">
        <v>189</v>
      </c>
      <c r="C1098" s="431">
        <v>90.114900000000006</v>
      </c>
      <c r="D1098" s="431"/>
      <c r="E1098" s="432" t="s">
        <v>192</v>
      </c>
      <c r="F1098" s="431">
        <v>11</v>
      </c>
      <c r="G1098" s="431">
        <v>11.0016224280382</v>
      </c>
      <c r="H1098" s="432" t="s">
        <v>190</v>
      </c>
      <c r="I1098" s="433">
        <v>310977</v>
      </c>
      <c r="J1098" s="433">
        <v>310977</v>
      </c>
      <c r="K1098" s="433">
        <v>280236.59999999998</v>
      </c>
      <c r="L1098" s="385">
        <v>3</v>
      </c>
    </row>
    <row r="1099" spans="1:12" s="383" customFormat="1" ht="15" x14ac:dyDescent="0.25">
      <c r="A1099" s="384" t="s">
        <v>263</v>
      </c>
      <c r="B1099" s="430" t="s">
        <v>189</v>
      </c>
      <c r="C1099" s="431">
        <v>93.754900000000006</v>
      </c>
      <c r="D1099" s="431"/>
      <c r="E1099" s="432" t="s">
        <v>915</v>
      </c>
      <c r="F1099" s="431">
        <v>11</v>
      </c>
      <c r="G1099" s="431">
        <v>11.236831881384999</v>
      </c>
      <c r="H1099" s="432" t="s">
        <v>190</v>
      </c>
      <c r="I1099" s="433">
        <v>43577</v>
      </c>
      <c r="J1099" s="433">
        <v>43577</v>
      </c>
      <c r="K1099" s="433">
        <v>40855.57</v>
      </c>
      <c r="L1099" s="385">
        <v>1</v>
      </c>
    </row>
    <row r="1100" spans="1:12" s="383" customFormat="1" ht="15" x14ac:dyDescent="0.25">
      <c r="A1100" s="384" t="s">
        <v>263</v>
      </c>
      <c r="B1100" s="430" t="s">
        <v>189</v>
      </c>
      <c r="C1100" s="431">
        <v>93.879000000000005</v>
      </c>
      <c r="D1100" s="431"/>
      <c r="E1100" s="432" t="s">
        <v>916</v>
      </c>
      <c r="F1100" s="431">
        <v>10.25</v>
      </c>
      <c r="G1100" s="431">
        <v>10.4394175795326</v>
      </c>
      <c r="H1100" s="432" t="s">
        <v>190</v>
      </c>
      <c r="I1100" s="433">
        <v>200000</v>
      </c>
      <c r="J1100" s="433">
        <v>200000</v>
      </c>
      <c r="K1100" s="433">
        <v>187757.92</v>
      </c>
      <c r="L1100" s="385">
        <v>1</v>
      </c>
    </row>
    <row r="1101" spans="1:12" s="383" customFormat="1" ht="15" x14ac:dyDescent="0.25">
      <c r="A1101" s="384" t="s">
        <v>263</v>
      </c>
      <c r="B1101" s="430" t="s">
        <v>189</v>
      </c>
      <c r="C1101" s="431">
        <v>94.836699999999993</v>
      </c>
      <c r="D1101" s="431"/>
      <c r="E1101" s="432" t="s">
        <v>283</v>
      </c>
      <c r="F1101" s="431">
        <v>10</v>
      </c>
      <c r="G1101" s="431">
        <v>10.2271133218168</v>
      </c>
      <c r="H1101" s="432" t="s">
        <v>190</v>
      </c>
      <c r="I1101" s="433">
        <v>500000</v>
      </c>
      <c r="J1101" s="433">
        <v>500000</v>
      </c>
      <c r="K1101" s="433">
        <v>474183.35</v>
      </c>
      <c r="L1101" s="385">
        <v>1</v>
      </c>
    </row>
    <row r="1102" spans="1:12" s="383" customFormat="1" ht="15" x14ac:dyDescent="0.25">
      <c r="A1102" s="384" t="s">
        <v>263</v>
      </c>
      <c r="B1102" s="430" t="s">
        <v>189</v>
      </c>
      <c r="C1102" s="431">
        <v>95.011899999999997</v>
      </c>
      <c r="D1102" s="431"/>
      <c r="E1102" s="432" t="s">
        <v>404</v>
      </c>
      <c r="F1102" s="431">
        <v>10</v>
      </c>
      <c r="G1102" s="431">
        <v>10.2371097348781</v>
      </c>
      <c r="H1102" s="432" t="s">
        <v>190</v>
      </c>
      <c r="I1102" s="433">
        <v>500000</v>
      </c>
      <c r="J1102" s="433">
        <v>500000</v>
      </c>
      <c r="K1102" s="433">
        <v>475059.38</v>
      </c>
      <c r="L1102" s="385">
        <v>1</v>
      </c>
    </row>
    <row r="1103" spans="1:12" s="383" customFormat="1" ht="15" x14ac:dyDescent="0.25">
      <c r="A1103" s="384" t="s">
        <v>263</v>
      </c>
      <c r="B1103" s="430" t="s">
        <v>189</v>
      </c>
      <c r="C1103" s="431">
        <v>95.062100000000001</v>
      </c>
      <c r="D1103" s="431"/>
      <c r="E1103" s="432" t="s">
        <v>670</v>
      </c>
      <c r="F1103" s="431">
        <v>10</v>
      </c>
      <c r="G1103" s="431">
        <v>10.2399705629094</v>
      </c>
      <c r="H1103" s="432" t="s">
        <v>190</v>
      </c>
      <c r="I1103" s="433">
        <v>31446</v>
      </c>
      <c r="J1103" s="433">
        <v>31446</v>
      </c>
      <c r="K1103" s="433">
        <v>29893.21</v>
      </c>
      <c r="L1103" s="385">
        <v>1</v>
      </c>
    </row>
    <row r="1104" spans="1:12" s="383" customFormat="1" ht="15" x14ac:dyDescent="0.25">
      <c r="A1104" s="384" t="s">
        <v>263</v>
      </c>
      <c r="B1104" s="430" t="s">
        <v>189</v>
      </c>
      <c r="C1104" s="431">
        <v>95.187700000000007</v>
      </c>
      <c r="D1104" s="431"/>
      <c r="E1104" s="432" t="s">
        <v>202</v>
      </c>
      <c r="F1104" s="431">
        <v>10</v>
      </c>
      <c r="G1104" s="431">
        <v>10.2471318175538</v>
      </c>
      <c r="H1104" s="432" t="s">
        <v>190</v>
      </c>
      <c r="I1104" s="433">
        <v>500000</v>
      </c>
      <c r="J1104" s="433">
        <v>500000</v>
      </c>
      <c r="K1104" s="433">
        <v>475938.66</v>
      </c>
      <c r="L1104" s="385">
        <v>1</v>
      </c>
    </row>
    <row r="1105" spans="1:12" s="383" customFormat="1" ht="15" x14ac:dyDescent="0.25">
      <c r="A1105" s="384" t="s">
        <v>263</v>
      </c>
      <c r="B1105" s="430" t="s">
        <v>189</v>
      </c>
      <c r="C1105" s="431">
        <v>95.441299999999998</v>
      </c>
      <c r="D1105" s="431"/>
      <c r="E1105" s="432" t="s">
        <v>199</v>
      </c>
      <c r="F1105" s="431">
        <v>9.5</v>
      </c>
      <c r="G1105" s="431">
        <v>9.7243325226188997</v>
      </c>
      <c r="H1105" s="432" t="s">
        <v>190</v>
      </c>
      <c r="I1105" s="433">
        <v>10442</v>
      </c>
      <c r="J1105" s="433">
        <v>10442</v>
      </c>
      <c r="K1105" s="433">
        <v>9965.99</v>
      </c>
      <c r="L1105" s="385">
        <v>2</v>
      </c>
    </row>
    <row r="1106" spans="1:12" s="383" customFormat="1" ht="15" x14ac:dyDescent="0.25">
      <c r="A1106" s="384" t="s">
        <v>263</v>
      </c>
      <c r="B1106" s="430" t="s">
        <v>189</v>
      </c>
      <c r="C1106" s="431">
        <v>97.133200000000002</v>
      </c>
      <c r="D1106" s="431"/>
      <c r="E1106" s="432" t="s">
        <v>275</v>
      </c>
      <c r="F1106" s="431">
        <v>8.5</v>
      </c>
      <c r="G1106" s="431">
        <v>8.7378557313674996</v>
      </c>
      <c r="H1106" s="432" t="s">
        <v>190</v>
      </c>
      <c r="I1106" s="433">
        <v>154300</v>
      </c>
      <c r="J1106" s="433">
        <v>154300</v>
      </c>
      <c r="K1106" s="433">
        <v>149876.56</v>
      </c>
      <c r="L1106" s="385">
        <v>1</v>
      </c>
    </row>
    <row r="1107" spans="1:12" s="383" customFormat="1" ht="15" x14ac:dyDescent="0.25">
      <c r="A1107" s="384" t="s">
        <v>263</v>
      </c>
      <c r="B1107" s="430" t="s">
        <v>189</v>
      </c>
      <c r="C1107" s="431">
        <v>99.900099999999995</v>
      </c>
      <c r="D1107" s="431"/>
      <c r="E1107" s="432" t="s">
        <v>917</v>
      </c>
      <c r="F1107" s="431">
        <v>9</v>
      </c>
      <c r="G1107" s="431">
        <v>9.4125079769421003</v>
      </c>
      <c r="H1107" s="432" t="s">
        <v>190</v>
      </c>
      <c r="I1107" s="433">
        <v>420000</v>
      </c>
      <c r="J1107" s="433">
        <v>420000</v>
      </c>
      <c r="K1107" s="433">
        <v>419580.42</v>
      </c>
      <c r="L1107" s="385">
        <v>1</v>
      </c>
    </row>
    <row r="1108" spans="1:12" s="383" customFormat="1" ht="15" x14ac:dyDescent="0.25">
      <c r="A1108" s="384" t="s">
        <v>296</v>
      </c>
      <c r="B1108" s="430" t="s">
        <v>189</v>
      </c>
      <c r="C1108" s="431">
        <v>90.932100000000005</v>
      </c>
      <c r="D1108" s="431"/>
      <c r="E1108" s="432" t="s">
        <v>192</v>
      </c>
      <c r="F1108" s="431">
        <v>10</v>
      </c>
      <c r="G1108" s="431">
        <v>10.0013450136257</v>
      </c>
      <c r="H1108" s="432" t="s">
        <v>190</v>
      </c>
      <c r="I1108" s="433">
        <v>183537</v>
      </c>
      <c r="J1108" s="433">
        <v>183537</v>
      </c>
      <c r="K1108" s="433">
        <v>166893.97</v>
      </c>
      <c r="L1108" s="385">
        <v>4</v>
      </c>
    </row>
    <row r="1109" spans="1:12" s="383" customFormat="1" ht="15" x14ac:dyDescent="0.25">
      <c r="A1109" s="384" t="s">
        <v>244</v>
      </c>
      <c r="B1109" s="430" t="s">
        <v>189</v>
      </c>
      <c r="C1109" s="431">
        <v>93.730500000000006</v>
      </c>
      <c r="D1109" s="431"/>
      <c r="E1109" s="432" t="s">
        <v>292</v>
      </c>
      <c r="F1109" s="431">
        <v>8</v>
      </c>
      <c r="G1109" s="431">
        <v>8.0515316686788996</v>
      </c>
      <c r="H1109" s="432" t="s">
        <v>190</v>
      </c>
      <c r="I1109" s="433">
        <v>49480</v>
      </c>
      <c r="J1109" s="433">
        <v>49480</v>
      </c>
      <c r="K1109" s="433">
        <v>46377.83</v>
      </c>
      <c r="L1109" s="385">
        <v>2</v>
      </c>
    </row>
    <row r="1110" spans="1:12" s="383" customFormat="1" ht="15" x14ac:dyDescent="0.25">
      <c r="A1110" s="384" t="s">
        <v>244</v>
      </c>
      <c r="B1110" s="430" t="s">
        <v>189</v>
      </c>
      <c r="C1110" s="431">
        <v>93.75</v>
      </c>
      <c r="D1110" s="431"/>
      <c r="E1110" s="432" t="s">
        <v>449</v>
      </c>
      <c r="F1110" s="431">
        <v>8</v>
      </c>
      <c r="G1110" s="431">
        <v>8.0524126105852005</v>
      </c>
      <c r="H1110" s="432" t="s">
        <v>190</v>
      </c>
      <c r="I1110" s="433">
        <v>71520</v>
      </c>
      <c r="J1110" s="433">
        <v>71520</v>
      </c>
      <c r="K1110" s="433">
        <v>67050</v>
      </c>
      <c r="L1110" s="385">
        <v>2</v>
      </c>
    </row>
    <row r="1111" spans="1:12" s="383" customFormat="1" ht="15" x14ac:dyDescent="0.25">
      <c r="A1111" s="384" t="s">
        <v>244</v>
      </c>
      <c r="B1111" s="430" t="s">
        <v>189</v>
      </c>
      <c r="C1111" s="431">
        <v>93.769499999999994</v>
      </c>
      <c r="D1111" s="431"/>
      <c r="E1111" s="432" t="s">
        <v>488</v>
      </c>
      <c r="F1111" s="431">
        <v>8</v>
      </c>
      <c r="G1111" s="431">
        <v>8.0532938057360006</v>
      </c>
      <c r="H1111" s="432" t="s">
        <v>190</v>
      </c>
      <c r="I1111" s="433">
        <v>15700</v>
      </c>
      <c r="J1111" s="433">
        <v>15700</v>
      </c>
      <c r="K1111" s="433">
        <v>14721.82</v>
      </c>
      <c r="L1111" s="385">
        <v>1</v>
      </c>
    </row>
    <row r="1112" spans="1:12" s="383" customFormat="1" ht="15" x14ac:dyDescent="0.25">
      <c r="A1112" s="384" t="s">
        <v>244</v>
      </c>
      <c r="B1112" s="430" t="s">
        <v>189</v>
      </c>
      <c r="C1112" s="431">
        <v>93.789100000000005</v>
      </c>
      <c r="D1112" s="431"/>
      <c r="E1112" s="432" t="s">
        <v>918</v>
      </c>
      <c r="F1112" s="431">
        <v>8</v>
      </c>
      <c r="G1112" s="431">
        <v>8.0541752542533001</v>
      </c>
      <c r="H1112" s="432" t="s">
        <v>190</v>
      </c>
      <c r="I1112" s="433">
        <v>44000</v>
      </c>
      <c r="J1112" s="433">
        <v>44000</v>
      </c>
      <c r="K1112" s="433">
        <v>41267.19</v>
      </c>
      <c r="L1112" s="385">
        <v>1</v>
      </c>
    </row>
    <row r="1113" spans="1:12" s="383" customFormat="1" ht="15" x14ac:dyDescent="0.25">
      <c r="A1113" s="384" t="s">
        <v>244</v>
      </c>
      <c r="B1113" s="430" t="s">
        <v>189</v>
      </c>
      <c r="C1113" s="431">
        <v>93.808599999999998</v>
      </c>
      <c r="D1113" s="431"/>
      <c r="E1113" s="432" t="s">
        <v>311</v>
      </c>
      <c r="F1113" s="431">
        <v>8</v>
      </c>
      <c r="G1113" s="431">
        <v>8.0550569562588006</v>
      </c>
      <c r="H1113" s="432" t="s">
        <v>190</v>
      </c>
      <c r="I1113" s="433">
        <v>5300</v>
      </c>
      <c r="J1113" s="433">
        <v>5300</v>
      </c>
      <c r="K1113" s="433">
        <v>4971.8599999999997</v>
      </c>
      <c r="L1113" s="385">
        <v>1</v>
      </c>
    </row>
    <row r="1114" spans="1:12" s="383" customFormat="1" ht="15" x14ac:dyDescent="0.25">
      <c r="A1114" s="384" t="s">
        <v>244</v>
      </c>
      <c r="B1114" s="430" t="s">
        <v>189</v>
      </c>
      <c r="C1114" s="431">
        <v>93.8673</v>
      </c>
      <c r="D1114" s="431"/>
      <c r="E1114" s="432" t="s">
        <v>448</v>
      </c>
      <c r="F1114" s="431">
        <v>8</v>
      </c>
      <c r="G1114" s="431">
        <v>8.0577035844255995</v>
      </c>
      <c r="H1114" s="432" t="s">
        <v>190</v>
      </c>
      <c r="I1114" s="433">
        <v>550000</v>
      </c>
      <c r="J1114" s="433">
        <v>550000</v>
      </c>
      <c r="K1114" s="433">
        <v>516270.34</v>
      </c>
      <c r="L1114" s="385">
        <v>1</v>
      </c>
    </row>
    <row r="1115" spans="1:12" s="383" customFormat="1" ht="15" x14ac:dyDescent="0.25">
      <c r="A1115" s="384" t="s">
        <v>244</v>
      </c>
      <c r="B1115" s="430" t="s">
        <v>189</v>
      </c>
      <c r="C1115" s="431">
        <v>93.886899999999997</v>
      </c>
      <c r="D1115" s="431"/>
      <c r="E1115" s="432" t="s">
        <v>919</v>
      </c>
      <c r="F1115" s="431">
        <v>8</v>
      </c>
      <c r="G1115" s="431">
        <v>8.0585863016051995</v>
      </c>
      <c r="H1115" s="432" t="s">
        <v>190</v>
      </c>
      <c r="I1115" s="433">
        <v>65521</v>
      </c>
      <c r="J1115" s="433">
        <v>65521</v>
      </c>
      <c r="K1115" s="433">
        <v>61515.65</v>
      </c>
      <c r="L1115" s="385">
        <v>1</v>
      </c>
    </row>
    <row r="1116" spans="1:12" s="383" customFormat="1" ht="15" x14ac:dyDescent="0.25">
      <c r="A1116" s="384" t="s">
        <v>244</v>
      </c>
      <c r="B1116" s="430" t="s">
        <v>189</v>
      </c>
      <c r="C1116" s="431">
        <v>93.906499999999994</v>
      </c>
      <c r="D1116" s="431"/>
      <c r="E1116" s="432" t="s">
        <v>458</v>
      </c>
      <c r="F1116" s="431">
        <v>8</v>
      </c>
      <c r="G1116" s="431">
        <v>8.0594692728839004</v>
      </c>
      <c r="H1116" s="432" t="s">
        <v>190</v>
      </c>
      <c r="I1116" s="433">
        <v>5300</v>
      </c>
      <c r="J1116" s="433">
        <v>5300</v>
      </c>
      <c r="K1116" s="433">
        <v>4977.05</v>
      </c>
      <c r="L1116" s="385">
        <v>1</v>
      </c>
    </row>
    <row r="1117" spans="1:12" s="383" customFormat="1" ht="15" x14ac:dyDescent="0.25">
      <c r="A1117" s="384" t="s">
        <v>244</v>
      </c>
      <c r="B1117" s="430" t="s">
        <v>189</v>
      </c>
      <c r="C1117" s="431">
        <v>96.308199999999999</v>
      </c>
      <c r="D1117" s="431"/>
      <c r="E1117" s="432" t="s">
        <v>661</v>
      </c>
      <c r="F1117" s="431">
        <v>7.5</v>
      </c>
      <c r="G1117" s="431">
        <v>7.6374243632600001</v>
      </c>
      <c r="H1117" s="432" t="s">
        <v>190</v>
      </c>
      <c r="I1117" s="433">
        <v>16328</v>
      </c>
      <c r="J1117" s="433">
        <v>16328</v>
      </c>
      <c r="K1117" s="433">
        <v>15725.2</v>
      </c>
      <c r="L1117" s="385">
        <v>2</v>
      </c>
    </row>
    <row r="1118" spans="1:12" s="383" customFormat="1" ht="15" x14ac:dyDescent="0.25">
      <c r="A1118" s="384" t="s">
        <v>244</v>
      </c>
      <c r="B1118" s="430" t="s">
        <v>189</v>
      </c>
      <c r="C1118" s="431">
        <v>96.366200000000006</v>
      </c>
      <c r="D1118" s="431"/>
      <c r="E1118" s="432" t="s">
        <v>199</v>
      </c>
      <c r="F1118" s="431">
        <v>7.5</v>
      </c>
      <c r="G1118" s="431">
        <v>7.6398245096241997</v>
      </c>
      <c r="H1118" s="432" t="s">
        <v>190</v>
      </c>
      <c r="I1118" s="433">
        <v>78517</v>
      </c>
      <c r="J1118" s="433">
        <v>78517</v>
      </c>
      <c r="K1118" s="433">
        <v>75663.839999999997</v>
      </c>
      <c r="L1118" s="385">
        <v>2</v>
      </c>
    </row>
    <row r="1119" spans="1:12" s="383" customFormat="1" ht="15" x14ac:dyDescent="0.25">
      <c r="A1119" s="384" t="s">
        <v>244</v>
      </c>
      <c r="B1119" s="430" t="s">
        <v>189</v>
      </c>
      <c r="C1119" s="431">
        <v>96.385499999999993</v>
      </c>
      <c r="D1119" s="431"/>
      <c r="E1119" s="432" t="s">
        <v>207</v>
      </c>
      <c r="F1119" s="431">
        <v>7.5</v>
      </c>
      <c r="G1119" s="431">
        <v>7.640625</v>
      </c>
      <c r="H1119" s="432" t="s">
        <v>190</v>
      </c>
      <c r="I1119" s="433">
        <v>35571</v>
      </c>
      <c r="J1119" s="433">
        <v>35571</v>
      </c>
      <c r="K1119" s="433">
        <v>34285.31</v>
      </c>
      <c r="L1119" s="385">
        <v>3</v>
      </c>
    </row>
    <row r="1120" spans="1:12" s="383" customFormat="1" ht="15" x14ac:dyDescent="0.25">
      <c r="A1120" s="384" t="s">
        <v>244</v>
      </c>
      <c r="B1120" s="430" t="s">
        <v>189</v>
      </c>
      <c r="C1120" s="431">
        <v>98.219800000000006</v>
      </c>
      <c r="D1120" s="431"/>
      <c r="E1120" s="432" t="s">
        <v>215</v>
      </c>
      <c r="F1120" s="431">
        <v>7.25</v>
      </c>
      <c r="G1120" s="431">
        <v>7.4495019055327996</v>
      </c>
      <c r="H1120" s="432" t="s">
        <v>190</v>
      </c>
      <c r="I1120" s="433">
        <v>15197</v>
      </c>
      <c r="J1120" s="433">
        <v>15197</v>
      </c>
      <c r="K1120" s="433">
        <v>14926.46</v>
      </c>
      <c r="L1120" s="385">
        <v>1</v>
      </c>
    </row>
    <row r="1121" spans="1:12" s="383" customFormat="1" ht="15" x14ac:dyDescent="0.25">
      <c r="A1121" s="384" t="s">
        <v>244</v>
      </c>
      <c r="B1121" s="430" t="s">
        <v>189</v>
      </c>
      <c r="C1121" s="431">
        <v>98.657200000000003</v>
      </c>
      <c r="D1121" s="431"/>
      <c r="E1121" s="432" t="s">
        <v>920</v>
      </c>
      <c r="F1121" s="431">
        <v>7</v>
      </c>
      <c r="G1121" s="431">
        <v>7.2001959186017004</v>
      </c>
      <c r="H1121" s="432" t="s">
        <v>190</v>
      </c>
      <c r="I1121" s="433">
        <v>159103</v>
      </c>
      <c r="J1121" s="433">
        <v>159103</v>
      </c>
      <c r="K1121" s="433">
        <v>156966.51999999999</v>
      </c>
      <c r="L1121" s="385">
        <v>5</v>
      </c>
    </row>
    <row r="1122" spans="1:12" s="383" customFormat="1" ht="15" x14ac:dyDescent="0.25">
      <c r="A1122" s="384" t="s">
        <v>244</v>
      </c>
      <c r="B1122" s="430" t="s">
        <v>189</v>
      </c>
      <c r="C1122" s="431">
        <v>98.7898</v>
      </c>
      <c r="D1122" s="431"/>
      <c r="E1122" s="432" t="s">
        <v>221</v>
      </c>
      <c r="F1122" s="431">
        <v>7</v>
      </c>
      <c r="G1122" s="431">
        <v>7.2052161521707996</v>
      </c>
      <c r="H1122" s="432" t="s">
        <v>190</v>
      </c>
      <c r="I1122" s="433">
        <v>93697</v>
      </c>
      <c r="J1122" s="433">
        <v>93697</v>
      </c>
      <c r="K1122" s="433">
        <v>92563.11</v>
      </c>
      <c r="L1122" s="385">
        <v>2</v>
      </c>
    </row>
    <row r="1123" spans="1:12" s="383" customFormat="1" ht="15" x14ac:dyDescent="0.25">
      <c r="A1123" s="384" t="s">
        <v>468</v>
      </c>
      <c r="B1123" s="430" t="s">
        <v>189</v>
      </c>
      <c r="C1123" s="431">
        <v>90.545500000000004</v>
      </c>
      <c r="D1123" s="431"/>
      <c r="E1123" s="432" t="s">
        <v>213</v>
      </c>
      <c r="F1123" s="431">
        <v>10.5</v>
      </c>
      <c r="G1123" s="431">
        <v>10.502961699160201</v>
      </c>
      <c r="H1123" s="432" t="s">
        <v>190</v>
      </c>
      <c r="I1123" s="433">
        <v>220000</v>
      </c>
      <c r="J1123" s="433">
        <v>220000</v>
      </c>
      <c r="K1123" s="433">
        <v>199200.18</v>
      </c>
      <c r="L1123" s="385">
        <v>1</v>
      </c>
    </row>
    <row r="1124" spans="1:12" s="383" customFormat="1" ht="15" x14ac:dyDescent="0.25">
      <c r="A1124" s="384" t="s">
        <v>468</v>
      </c>
      <c r="B1124" s="430" t="s">
        <v>189</v>
      </c>
      <c r="C1124" s="431">
        <v>90.593400000000003</v>
      </c>
      <c r="D1124" s="431"/>
      <c r="E1124" s="432" t="s">
        <v>239</v>
      </c>
      <c r="F1124" s="431">
        <v>10.5</v>
      </c>
      <c r="G1124" s="431">
        <v>10.5059255816057</v>
      </c>
      <c r="H1124" s="432" t="s">
        <v>190</v>
      </c>
      <c r="I1124" s="433">
        <v>32000</v>
      </c>
      <c r="J1124" s="433">
        <v>32000</v>
      </c>
      <c r="K1124" s="433">
        <v>28989.88</v>
      </c>
      <c r="L1124" s="385">
        <v>2</v>
      </c>
    </row>
    <row r="1125" spans="1:12" s="383" customFormat="1" ht="15" x14ac:dyDescent="0.25">
      <c r="A1125" s="384" t="s">
        <v>468</v>
      </c>
      <c r="B1125" s="430" t="s">
        <v>189</v>
      </c>
      <c r="C1125" s="431">
        <v>91.681799999999996</v>
      </c>
      <c r="D1125" s="431"/>
      <c r="E1125" s="432" t="s">
        <v>399</v>
      </c>
      <c r="F1125" s="431">
        <v>9.75</v>
      </c>
      <c r="G1125" s="431">
        <v>9.7821223725399999</v>
      </c>
      <c r="H1125" s="432" t="s">
        <v>190</v>
      </c>
      <c r="I1125" s="433">
        <v>220000</v>
      </c>
      <c r="J1125" s="433">
        <v>220000</v>
      </c>
      <c r="K1125" s="433">
        <v>201699.93</v>
      </c>
      <c r="L1125" s="385">
        <v>1</v>
      </c>
    </row>
    <row r="1126" spans="1:12" s="383" customFormat="1" ht="15" x14ac:dyDescent="0.25">
      <c r="A1126" s="384" t="s">
        <v>468</v>
      </c>
      <c r="B1126" s="430" t="s">
        <v>189</v>
      </c>
      <c r="C1126" s="431">
        <v>92.836699999999993</v>
      </c>
      <c r="D1126" s="431"/>
      <c r="E1126" s="432" t="s">
        <v>258</v>
      </c>
      <c r="F1126" s="431">
        <v>10.25</v>
      </c>
      <c r="G1126" s="431">
        <v>10.377695163228699</v>
      </c>
      <c r="H1126" s="432" t="s">
        <v>190</v>
      </c>
      <c r="I1126" s="433">
        <v>17000</v>
      </c>
      <c r="J1126" s="433">
        <v>17000</v>
      </c>
      <c r="K1126" s="433">
        <v>15782.25</v>
      </c>
      <c r="L1126" s="385">
        <v>1</v>
      </c>
    </row>
    <row r="1127" spans="1:12" s="383" customFormat="1" ht="15" x14ac:dyDescent="0.25">
      <c r="A1127" s="384" t="s">
        <v>468</v>
      </c>
      <c r="B1127" s="430" t="s">
        <v>189</v>
      </c>
      <c r="C1127" s="431">
        <v>95.212900000000005</v>
      </c>
      <c r="D1127" s="431"/>
      <c r="E1127" s="432" t="s">
        <v>199</v>
      </c>
      <c r="F1127" s="431">
        <v>10</v>
      </c>
      <c r="G1127" s="431">
        <v>10.2485656455552</v>
      </c>
      <c r="H1127" s="432" t="s">
        <v>190</v>
      </c>
      <c r="I1127" s="433">
        <v>69000</v>
      </c>
      <c r="J1127" s="433">
        <v>69000</v>
      </c>
      <c r="K1127" s="433">
        <v>65696.899999999994</v>
      </c>
      <c r="L1127" s="385">
        <v>4</v>
      </c>
    </row>
    <row r="1128" spans="1:12" s="383" customFormat="1" ht="15" x14ac:dyDescent="0.25">
      <c r="A1128" s="384" t="s">
        <v>468</v>
      </c>
      <c r="B1128" s="430" t="s">
        <v>189</v>
      </c>
      <c r="C1128" s="431">
        <v>95.238100000000003</v>
      </c>
      <c r="D1128" s="431"/>
      <c r="E1128" s="432" t="s">
        <v>207</v>
      </c>
      <c r="F1128" s="431">
        <v>10</v>
      </c>
      <c r="G1128" s="431">
        <v>10.25</v>
      </c>
      <c r="H1128" s="432" t="s">
        <v>190</v>
      </c>
      <c r="I1128" s="433">
        <v>70000</v>
      </c>
      <c r="J1128" s="433">
        <v>70000</v>
      </c>
      <c r="K1128" s="433">
        <v>66666.67</v>
      </c>
      <c r="L1128" s="385">
        <v>2</v>
      </c>
    </row>
    <row r="1129" spans="1:12" s="383" customFormat="1" ht="15" x14ac:dyDescent="0.25">
      <c r="A1129" s="384" t="s">
        <v>468</v>
      </c>
      <c r="B1129" s="430" t="s">
        <v>189</v>
      </c>
      <c r="C1129" s="431">
        <v>97.620500000000007</v>
      </c>
      <c r="D1129" s="431"/>
      <c r="E1129" s="432" t="s">
        <v>215</v>
      </c>
      <c r="F1129" s="431">
        <v>9.75</v>
      </c>
      <c r="G1129" s="431">
        <v>10.112312546401901</v>
      </c>
      <c r="H1129" s="432" t="s">
        <v>190</v>
      </c>
      <c r="I1129" s="433">
        <v>30000</v>
      </c>
      <c r="J1129" s="433">
        <v>30000</v>
      </c>
      <c r="K1129" s="433">
        <v>29286.15</v>
      </c>
      <c r="L1129" s="385">
        <v>1</v>
      </c>
    </row>
    <row r="1130" spans="1:12" s="383" customFormat="1" ht="15" x14ac:dyDescent="0.25">
      <c r="A1130" s="384" t="s">
        <v>232</v>
      </c>
      <c r="B1130" s="430" t="s">
        <v>189</v>
      </c>
      <c r="C1130" s="431">
        <v>90.867199999999997</v>
      </c>
      <c r="D1130" s="431"/>
      <c r="E1130" s="432" t="s">
        <v>466</v>
      </c>
      <c r="F1130" s="431">
        <v>10.25</v>
      </c>
      <c r="G1130" s="431">
        <v>10.259894740689999</v>
      </c>
      <c r="H1130" s="432" t="s">
        <v>190</v>
      </c>
      <c r="I1130" s="433">
        <v>537987</v>
      </c>
      <c r="J1130" s="433">
        <v>537987</v>
      </c>
      <c r="K1130" s="433">
        <v>488853.8</v>
      </c>
      <c r="L1130" s="385">
        <v>1</v>
      </c>
    </row>
    <row r="1131" spans="1:12" s="383" customFormat="1" ht="15" x14ac:dyDescent="0.25">
      <c r="A1131" s="384" t="s">
        <v>232</v>
      </c>
      <c r="B1131" s="430" t="s">
        <v>189</v>
      </c>
      <c r="C1131" s="431">
        <v>91.008499999999998</v>
      </c>
      <c r="D1131" s="431"/>
      <c r="E1131" s="432" t="s">
        <v>276</v>
      </c>
      <c r="F1131" s="431">
        <v>10.25</v>
      </c>
      <c r="G1131" s="431">
        <v>10.268395844815201</v>
      </c>
      <c r="H1131" s="432" t="s">
        <v>190</v>
      </c>
      <c r="I1131" s="433">
        <v>537988</v>
      </c>
      <c r="J1131" s="433">
        <v>537988</v>
      </c>
      <c r="K1131" s="433">
        <v>489614.74</v>
      </c>
      <c r="L1131" s="385">
        <v>1</v>
      </c>
    </row>
    <row r="1132" spans="1:12" s="383" customFormat="1" ht="15" x14ac:dyDescent="0.25">
      <c r="A1132" s="384" t="s">
        <v>232</v>
      </c>
      <c r="B1132" s="430" t="s">
        <v>189</v>
      </c>
      <c r="C1132" s="431">
        <v>91.296400000000006</v>
      </c>
      <c r="D1132" s="431"/>
      <c r="E1132" s="432" t="s">
        <v>440</v>
      </c>
      <c r="F1132" s="431">
        <v>9.75</v>
      </c>
      <c r="G1132" s="431">
        <v>9.7602491082763994</v>
      </c>
      <c r="H1132" s="432" t="s">
        <v>190</v>
      </c>
      <c r="I1132" s="433">
        <v>5130</v>
      </c>
      <c r="J1132" s="433">
        <v>5130</v>
      </c>
      <c r="K1132" s="433">
        <v>4683.51</v>
      </c>
      <c r="L1132" s="385">
        <v>1</v>
      </c>
    </row>
    <row r="1133" spans="1:12" s="383" customFormat="1" ht="15" x14ac:dyDescent="0.25">
      <c r="A1133" s="384" t="s">
        <v>232</v>
      </c>
      <c r="B1133" s="430" t="s">
        <v>189</v>
      </c>
      <c r="C1133" s="431">
        <v>91.364199999999997</v>
      </c>
      <c r="D1133" s="431"/>
      <c r="E1133" s="432" t="s">
        <v>270</v>
      </c>
      <c r="F1133" s="431">
        <v>9.75</v>
      </c>
      <c r="G1133" s="431">
        <v>9.7640997960996998</v>
      </c>
      <c r="H1133" s="432" t="s">
        <v>190</v>
      </c>
      <c r="I1133" s="433">
        <v>4000</v>
      </c>
      <c r="J1133" s="433">
        <v>4000</v>
      </c>
      <c r="K1133" s="433">
        <v>3654.57</v>
      </c>
      <c r="L1133" s="385">
        <v>1</v>
      </c>
    </row>
    <row r="1134" spans="1:12" s="383" customFormat="1" ht="15" x14ac:dyDescent="0.25">
      <c r="A1134" s="384" t="s">
        <v>232</v>
      </c>
      <c r="B1134" s="430" t="s">
        <v>189</v>
      </c>
      <c r="C1134" s="431">
        <v>93.260400000000004</v>
      </c>
      <c r="D1134" s="431"/>
      <c r="E1134" s="432" t="s">
        <v>258</v>
      </c>
      <c r="F1134" s="431">
        <v>9.6</v>
      </c>
      <c r="G1134" s="431">
        <v>9.7121306268701009</v>
      </c>
      <c r="H1134" s="432" t="s">
        <v>190</v>
      </c>
      <c r="I1134" s="433">
        <v>6000</v>
      </c>
      <c r="J1134" s="433">
        <v>6000</v>
      </c>
      <c r="K1134" s="433">
        <v>5595.62</v>
      </c>
      <c r="L1134" s="385">
        <v>1</v>
      </c>
    </row>
    <row r="1135" spans="1:12" s="383" customFormat="1" ht="15" x14ac:dyDescent="0.25">
      <c r="A1135" s="384" t="s">
        <v>232</v>
      </c>
      <c r="B1135" s="430" t="s">
        <v>189</v>
      </c>
      <c r="C1135" s="431">
        <v>95.302400000000006</v>
      </c>
      <c r="D1135" s="431"/>
      <c r="E1135" s="432" t="s">
        <v>202</v>
      </c>
      <c r="F1135" s="431">
        <v>9.75</v>
      </c>
      <c r="G1135" s="431">
        <v>9.9849318062469994</v>
      </c>
      <c r="H1135" s="432" t="s">
        <v>190</v>
      </c>
      <c r="I1135" s="433">
        <v>39700</v>
      </c>
      <c r="J1135" s="433">
        <v>39700</v>
      </c>
      <c r="K1135" s="433">
        <v>37835.050000000003</v>
      </c>
      <c r="L1135" s="385">
        <v>1</v>
      </c>
    </row>
    <row r="1136" spans="1:12" s="383" customFormat="1" ht="15" x14ac:dyDescent="0.25">
      <c r="A1136" s="384" t="s">
        <v>232</v>
      </c>
      <c r="B1136" s="430" t="s">
        <v>189</v>
      </c>
      <c r="C1136" s="431">
        <v>95.326999999999998</v>
      </c>
      <c r="D1136" s="431"/>
      <c r="E1136" s="432" t="s">
        <v>199</v>
      </c>
      <c r="F1136" s="431">
        <v>9.75</v>
      </c>
      <c r="G1136" s="431">
        <v>9.9862937842879997</v>
      </c>
      <c r="H1136" s="432" t="s">
        <v>190</v>
      </c>
      <c r="I1136" s="433">
        <v>3050</v>
      </c>
      <c r="J1136" s="433">
        <v>3050</v>
      </c>
      <c r="K1136" s="433">
        <v>2907.47</v>
      </c>
      <c r="L1136" s="385">
        <v>1</v>
      </c>
    </row>
    <row r="1137" spans="1:12" s="383" customFormat="1" ht="15" x14ac:dyDescent="0.25">
      <c r="A1137" s="384" t="s">
        <v>232</v>
      </c>
      <c r="B1137" s="430" t="s">
        <v>189</v>
      </c>
      <c r="C1137" s="431">
        <v>95.369299999999996</v>
      </c>
      <c r="D1137" s="431"/>
      <c r="E1137" s="432" t="s">
        <v>661</v>
      </c>
      <c r="F1137" s="431">
        <v>9.5</v>
      </c>
      <c r="G1137" s="431">
        <v>9.7204577946020994</v>
      </c>
      <c r="H1137" s="432" t="s">
        <v>190</v>
      </c>
      <c r="I1137" s="433">
        <v>10470</v>
      </c>
      <c r="J1137" s="433">
        <v>10470</v>
      </c>
      <c r="K1137" s="433">
        <v>9985.16</v>
      </c>
      <c r="L1137" s="385">
        <v>1</v>
      </c>
    </row>
    <row r="1138" spans="1:12" s="383" customFormat="1" ht="15" x14ac:dyDescent="0.25">
      <c r="A1138" s="384" t="s">
        <v>232</v>
      </c>
      <c r="B1138" s="430" t="s">
        <v>189</v>
      </c>
      <c r="C1138" s="431">
        <v>95.465400000000002</v>
      </c>
      <c r="D1138" s="431"/>
      <c r="E1138" s="432" t="s">
        <v>207</v>
      </c>
      <c r="F1138" s="431">
        <v>9.5</v>
      </c>
      <c r="G1138" s="431">
        <v>9.7256250000000009</v>
      </c>
      <c r="H1138" s="432" t="s">
        <v>190</v>
      </c>
      <c r="I1138" s="433">
        <v>10000</v>
      </c>
      <c r="J1138" s="433">
        <v>10000</v>
      </c>
      <c r="K1138" s="433">
        <v>9546.5400000000009</v>
      </c>
      <c r="L1138" s="385">
        <v>1</v>
      </c>
    </row>
    <row r="1139" spans="1:12" s="383" customFormat="1" ht="15" x14ac:dyDescent="0.25">
      <c r="A1139" s="384" t="s">
        <v>245</v>
      </c>
      <c r="B1139" s="430" t="s">
        <v>189</v>
      </c>
      <c r="C1139" s="431">
        <v>92.811000000000007</v>
      </c>
      <c r="D1139" s="431"/>
      <c r="E1139" s="432" t="s">
        <v>490</v>
      </c>
      <c r="F1139" s="431">
        <v>9.75</v>
      </c>
      <c r="G1139" s="431">
        <v>9.8458936927246992</v>
      </c>
      <c r="H1139" s="432" t="s">
        <v>190</v>
      </c>
      <c r="I1139" s="433">
        <v>26053</v>
      </c>
      <c r="J1139" s="433">
        <v>26053</v>
      </c>
      <c r="K1139" s="433">
        <v>24180.05</v>
      </c>
      <c r="L1139" s="385">
        <v>1</v>
      </c>
    </row>
    <row r="1140" spans="1:12" s="383" customFormat="1" ht="15" x14ac:dyDescent="0.25">
      <c r="A1140" s="384" t="s">
        <v>245</v>
      </c>
      <c r="B1140" s="430" t="s">
        <v>189</v>
      </c>
      <c r="C1140" s="431">
        <v>92.857699999999994</v>
      </c>
      <c r="D1140" s="431"/>
      <c r="E1140" s="432" t="s">
        <v>921</v>
      </c>
      <c r="F1140" s="431">
        <v>9.75</v>
      </c>
      <c r="G1140" s="431">
        <v>9.8485197675079998</v>
      </c>
      <c r="H1140" s="432" t="s">
        <v>190</v>
      </c>
      <c r="I1140" s="433">
        <v>52199</v>
      </c>
      <c r="J1140" s="433">
        <v>52199</v>
      </c>
      <c r="K1140" s="433">
        <v>48470.79</v>
      </c>
      <c r="L1140" s="385">
        <v>2</v>
      </c>
    </row>
    <row r="1141" spans="1:12" s="383" customFormat="1" ht="15" x14ac:dyDescent="0.25">
      <c r="A1141" s="384" t="s">
        <v>245</v>
      </c>
      <c r="B1141" s="430" t="s">
        <v>189</v>
      </c>
      <c r="C1141" s="431">
        <v>92.9512</v>
      </c>
      <c r="D1141" s="431"/>
      <c r="E1141" s="432" t="s">
        <v>450</v>
      </c>
      <c r="F1141" s="431">
        <v>9.75</v>
      </c>
      <c r="G1141" s="431">
        <v>9.8537774256942008</v>
      </c>
      <c r="H1141" s="432" t="s">
        <v>190</v>
      </c>
      <c r="I1141" s="433">
        <v>11143</v>
      </c>
      <c r="J1141" s="433">
        <v>11143</v>
      </c>
      <c r="K1141" s="433">
        <v>10357.549999999999</v>
      </c>
      <c r="L1141" s="385">
        <v>1</v>
      </c>
    </row>
    <row r="1142" spans="1:12" s="383" customFormat="1" ht="15" x14ac:dyDescent="0.25">
      <c r="A1142" s="384" t="s">
        <v>245</v>
      </c>
      <c r="B1142" s="430" t="s">
        <v>189</v>
      </c>
      <c r="C1142" s="431">
        <v>92.998000000000005</v>
      </c>
      <c r="D1142" s="431"/>
      <c r="E1142" s="432" t="s">
        <v>356</v>
      </c>
      <c r="F1142" s="431">
        <v>9.75</v>
      </c>
      <c r="G1142" s="431">
        <v>9.8564090133888005</v>
      </c>
      <c r="H1142" s="432" t="s">
        <v>190</v>
      </c>
      <c r="I1142" s="433">
        <v>79389</v>
      </c>
      <c r="J1142" s="433">
        <v>79389</v>
      </c>
      <c r="K1142" s="433">
        <v>73830.2</v>
      </c>
      <c r="L1142" s="385">
        <v>2</v>
      </c>
    </row>
    <row r="1143" spans="1:12" s="383" customFormat="1" ht="15" x14ac:dyDescent="0.25">
      <c r="A1143" s="384" t="s">
        <v>245</v>
      </c>
      <c r="B1143" s="430" t="s">
        <v>189</v>
      </c>
      <c r="C1143" s="431">
        <v>93.021500000000003</v>
      </c>
      <c r="D1143" s="431"/>
      <c r="E1143" s="432" t="s">
        <v>893</v>
      </c>
      <c r="F1143" s="431">
        <v>9.75</v>
      </c>
      <c r="G1143" s="431">
        <v>9.8577254978269995</v>
      </c>
      <c r="H1143" s="432" t="s">
        <v>190</v>
      </c>
      <c r="I1143" s="433">
        <v>19785</v>
      </c>
      <c r="J1143" s="433">
        <v>19785</v>
      </c>
      <c r="K1143" s="433">
        <v>18404.29</v>
      </c>
      <c r="L1143" s="385">
        <v>1</v>
      </c>
    </row>
    <row r="1144" spans="1:12" s="383" customFormat="1" ht="15" x14ac:dyDescent="0.25">
      <c r="A1144" s="384" t="s">
        <v>245</v>
      </c>
      <c r="B1144" s="430" t="s">
        <v>189</v>
      </c>
      <c r="C1144" s="431">
        <v>93.091800000000006</v>
      </c>
      <c r="D1144" s="431"/>
      <c r="E1144" s="432" t="s">
        <v>441</v>
      </c>
      <c r="F1144" s="431">
        <v>9.75</v>
      </c>
      <c r="G1144" s="431">
        <v>9.8616777167367999</v>
      </c>
      <c r="H1144" s="432" t="s">
        <v>190</v>
      </c>
      <c r="I1144" s="433">
        <v>14849</v>
      </c>
      <c r="J1144" s="433">
        <v>14849</v>
      </c>
      <c r="K1144" s="433">
        <v>13823.2</v>
      </c>
      <c r="L1144" s="385">
        <v>1</v>
      </c>
    </row>
    <row r="1145" spans="1:12" s="383" customFormat="1" ht="15" x14ac:dyDescent="0.25">
      <c r="A1145" s="384" t="s">
        <v>245</v>
      </c>
      <c r="B1145" s="430" t="s">
        <v>189</v>
      </c>
      <c r="C1145" s="431">
        <v>93.256399999999999</v>
      </c>
      <c r="D1145" s="431"/>
      <c r="E1145" s="432" t="s">
        <v>442</v>
      </c>
      <c r="F1145" s="431">
        <v>9.75</v>
      </c>
      <c r="G1145" s="431">
        <v>9.8709157281484998</v>
      </c>
      <c r="H1145" s="432" t="s">
        <v>190</v>
      </c>
      <c r="I1145" s="433">
        <v>46103</v>
      </c>
      <c r="J1145" s="433">
        <v>46103</v>
      </c>
      <c r="K1145" s="433">
        <v>42994</v>
      </c>
      <c r="L1145" s="385">
        <v>1</v>
      </c>
    </row>
    <row r="1146" spans="1:12" s="383" customFormat="1" ht="15" x14ac:dyDescent="0.25">
      <c r="A1146" s="384" t="s">
        <v>245</v>
      </c>
      <c r="B1146" s="430" t="s">
        <v>189</v>
      </c>
      <c r="C1146" s="431">
        <v>95.212900000000005</v>
      </c>
      <c r="D1146" s="431"/>
      <c r="E1146" s="432" t="s">
        <v>199</v>
      </c>
      <c r="F1146" s="431">
        <v>10</v>
      </c>
      <c r="G1146" s="431">
        <v>10.2485656455552</v>
      </c>
      <c r="H1146" s="432" t="s">
        <v>190</v>
      </c>
      <c r="I1146" s="433">
        <v>61625</v>
      </c>
      <c r="J1146" s="433">
        <v>61625</v>
      </c>
      <c r="K1146" s="433">
        <v>58674.95</v>
      </c>
      <c r="L1146" s="385">
        <v>1</v>
      </c>
    </row>
    <row r="1147" spans="1:12" s="383" customFormat="1" ht="15" x14ac:dyDescent="0.25">
      <c r="A1147" s="384" t="s">
        <v>245</v>
      </c>
      <c r="B1147" s="430" t="s">
        <v>189</v>
      </c>
      <c r="C1147" s="431">
        <v>95.369299999999996</v>
      </c>
      <c r="D1147" s="431"/>
      <c r="E1147" s="432" t="s">
        <v>661</v>
      </c>
      <c r="F1147" s="431">
        <v>9.5</v>
      </c>
      <c r="G1147" s="431">
        <v>9.7204577946020994</v>
      </c>
      <c r="H1147" s="432" t="s">
        <v>190</v>
      </c>
      <c r="I1147" s="433">
        <v>42860</v>
      </c>
      <c r="J1147" s="433">
        <v>42860</v>
      </c>
      <c r="K1147" s="433">
        <v>40875.269999999997</v>
      </c>
      <c r="L1147" s="385">
        <v>2</v>
      </c>
    </row>
    <row r="1148" spans="1:12" s="383" customFormat="1" ht="15" x14ac:dyDescent="0.25">
      <c r="A1148" s="384" t="s">
        <v>245</v>
      </c>
      <c r="B1148" s="430" t="s">
        <v>189</v>
      </c>
      <c r="C1148" s="431">
        <v>95.417299999999997</v>
      </c>
      <c r="D1148" s="431"/>
      <c r="E1148" s="432" t="s">
        <v>202</v>
      </c>
      <c r="F1148" s="431">
        <v>9.5</v>
      </c>
      <c r="G1148" s="431">
        <v>9.7230404961009</v>
      </c>
      <c r="H1148" s="432" t="s">
        <v>190</v>
      </c>
      <c r="I1148" s="433">
        <v>14598</v>
      </c>
      <c r="J1148" s="433">
        <v>14598</v>
      </c>
      <c r="K1148" s="433">
        <v>13929.02</v>
      </c>
      <c r="L1148" s="385">
        <v>1</v>
      </c>
    </row>
    <row r="1149" spans="1:12" s="383" customFormat="1" ht="15" x14ac:dyDescent="0.25">
      <c r="A1149" s="384" t="s">
        <v>245</v>
      </c>
      <c r="B1149" s="430" t="s">
        <v>189</v>
      </c>
      <c r="C1149" s="431">
        <v>95.441299999999998</v>
      </c>
      <c r="D1149" s="431"/>
      <c r="E1149" s="432" t="s">
        <v>199</v>
      </c>
      <c r="F1149" s="431">
        <v>9.5</v>
      </c>
      <c r="G1149" s="431">
        <v>9.7243325226188997</v>
      </c>
      <c r="H1149" s="432" t="s">
        <v>190</v>
      </c>
      <c r="I1149" s="433">
        <v>143636</v>
      </c>
      <c r="J1149" s="433">
        <v>143636</v>
      </c>
      <c r="K1149" s="433">
        <v>137088.14000000001</v>
      </c>
      <c r="L1149" s="385">
        <v>6</v>
      </c>
    </row>
    <row r="1150" spans="1:12" s="383" customFormat="1" ht="15" x14ac:dyDescent="0.25">
      <c r="A1150" s="384" t="s">
        <v>245</v>
      </c>
      <c r="B1150" s="430" t="s">
        <v>189</v>
      </c>
      <c r="C1150" s="431">
        <v>95.465400000000002</v>
      </c>
      <c r="D1150" s="431"/>
      <c r="E1150" s="432" t="s">
        <v>207</v>
      </c>
      <c r="F1150" s="431">
        <v>9.5</v>
      </c>
      <c r="G1150" s="431">
        <v>9.7256250000000009</v>
      </c>
      <c r="H1150" s="432" t="s">
        <v>190</v>
      </c>
      <c r="I1150" s="433">
        <v>145358</v>
      </c>
      <c r="J1150" s="433">
        <v>145358</v>
      </c>
      <c r="K1150" s="433">
        <v>138766.57999999999</v>
      </c>
      <c r="L1150" s="385">
        <v>6</v>
      </c>
    </row>
    <row r="1151" spans="1:12" s="383" customFormat="1" ht="15" x14ac:dyDescent="0.25">
      <c r="A1151" s="384" t="s">
        <v>245</v>
      </c>
      <c r="B1151" s="430" t="s">
        <v>189</v>
      </c>
      <c r="C1151" s="431">
        <v>96.936400000000006</v>
      </c>
      <c r="D1151" s="431"/>
      <c r="E1151" s="432" t="s">
        <v>321</v>
      </c>
      <c r="F1151" s="431">
        <v>9.25</v>
      </c>
      <c r="G1151" s="431">
        <v>9.5343915832253998</v>
      </c>
      <c r="H1151" s="432" t="s">
        <v>190</v>
      </c>
      <c r="I1151" s="433">
        <v>7757</v>
      </c>
      <c r="J1151" s="433">
        <v>7757</v>
      </c>
      <c r="K1151" s="433">
        <v>7519.36</v>
      </c>
      <c r="L1151" s="385">
        <v>1</v>
      </c>
    </row>
    <row r="1152" spans="1:12" s="383" customFormat="1" ht="15" x14ac:dyDescent="0.25">
      <c r="A1152" s="384" t="s">
        <v>245</v>
      </c>
      <c r="B1152" s="430" t="s">
        <v>189</v>
      </c>
      <c r="C1152" s="431">
        <v>97.008899999999997</v>
      </c>
      <c r="D1152" s="431"/>
      <c r="E1152" s="432" t="s">
        <v>236</v>
      </c>
      <c r="F1152" s="431">
        <v>9.25</v>
      </c>
      <c r="G1152" s="431">
        <v>9.5381396412035997</v>
      </c>
      <c r="H1152" s="432" t="s">
        <v>190</v>
      </c>
      <c r="I1152" s="433">
        <v>6486</v>
      </c>
      <c r="J1152" s="433">
        <v>6486</v>
      </c>
      <c r="K1152" s="433">
        <v>6292</v>
      </c>
      <c r="L1152" s="385">
        <v>1</v>
      </c>
    </row>
    <row r="1153" spans="1:12" s="383" customFormat="1" ht="15" x14ac:dyDescent="0.25">
      <c r="A1153" s="384" t="s">
        <v>245</v>
      </c>
      <c r="B1153" s="430" t="s">
        <v>189</v>
      </c>
      <c r="C1153" s="431">
        <v>97.799499999999995</v>
      </c>
      <c r="D1153" s="431"/>
      <c r="E1153" s="432" t="s">
        <v>215</v>
      </c>
      <c r="F1153" s="431">
        <v>9</v>
      </c>
      <c r="G1153" s="431">
        <v>9.3083318789062002</v>
      </c>
      <c r="H1153" s="432" t="s">
        <v>190</v>
      </c>
      <c r="I1153" s="433">
        <v>8689</v>
      </c>
      <c r="J1153" s="433">
        <v>8689</v>
      </c>
      <c r="K1153" s="433">
        <v>8497.7999999999993</v>
      </c>
      <c r="L1153" s="385">
        <v>1</v>
      </c>
    </row>
    <row r="1154" spans="1:12" s="383" customFormat="1" ht="15" x14ac:dyDescent="0.25">
      <c r="A1154" s="384" t="s">
        <v>233</v>
      </c>
      <c r="B1154" s="430" t="s">
        <v>189</v>
      </c>
      <c r="C1154" s="431">
        <v>90.317800000000005</v>
      </c>
      <c r="D1154" s="431"/>
      <c r="E1154" s="432" t="s">
        <v>192</v>
      </c>
      <c r="F1154" s="431">
        <v>10.75</v>
      </c>
      <c r="G1154" s="431">
        <v>10.7515507182059</v>
      </c>
      <c r="H1154" s="432" t="s">
        <v>190</v>
      </c>
      <c r="I1154" s="433">
        <v>260175</v>
      </c>
      <c r="J1154" s="433">
        <v>260175</v>
      </c>
      <c r="K1154" s="433">
        <v>234984.36</v>
      </c>
      <c r="L1154" s="385">
        <v>7</v>
      </c>
    </row>
    <row r="1155" spans="1:12" s="383" customFormat="1" ht="15" x14ac:dyDescent="0.25">
      <c r="A1155" s="384" t="s">
        <v>233</v>
      </c>
      <c r="B1155" s="430" t="s">
        <v>189</v>
      </c>
      <c r="C1155" s="431">
        <v>90.342200000000005</v>
      </c>
      <c r="D1155" s="431"/>
      <c r="E1155" s="432" t="s">
        <v>213</v>
      </c>
      <c r="F1155" s="431">
        <v>10.75</v>
      </c>
      <c r="G1155" s="431">
        <v>10.7531020206221</v>
      </c>
      <c r="H1155" s="432" t="s">
        <v>190</v>
      </c>
      <c r="I1155" s="433">
        <v>176276</v>
      </c>
      <c r="J1155" s="433">
        <v>176276</v>
      </c>
      <c r="K1155" s="433">
        <v>159251.56</v>
      </c>
      <c r="L1155" s="385">
        <v>5</v>
      </c>
    </row>
    <row r="1156" spans="1:12" s="383" customFormat="1" ht="15" x14ac:dyDescent="0.25">
      <c r="A1156" s="384" t="s">
        <v>233</v>
      </c>
      <c r="B1156" s="430" t="s">
        <v>189</v>
      </c>
      <c r="C1156" s="431">
        <v>92.325400000000002</v>
      </c>
      <c r="D1156" s="431"/>
      <c r="E1156" s="432" t="s">
        <v>367</v>
      </c>
      <c r="F1156" s="431">
        <v>10.5</v>
      </c>
      <c r="G1156" s="431">
        <v>10.612579991515799</v>
      </c>
      <c r="H1156" s="432" t="s">
        <v>190</v>
      </c>
      <c r="I1156" s="433">
        <v>53943</v>
      </c>
      <c r="J1156" s="433">
        <v>53943</v>
      </c>
      <c r="K1156" s="433">
        <v>49803.12</v>
      </c>
      <c r="L1156" s="385">
        <v>2</v>
      </c>
    </row>
    <row r="1157" spans="1:12" s="383" customFormat="1" ht="15" x14ac:dyDescent="0.25">
      <c r="A1157" s="384" t="s">
        <v>233</v>
      </c>
      <c r="B1157" s="430" t="s">
        <v>189</v>
      </c>
      <c r="C1157" s="431">
        <v>92.4499</v>
      </c>
      <c r="D1157" s="431"/>
      <c r="E1157" s="432" t="s">
        <v>450</v>
      </c>
      <c r="F1157" s="431">
        <v>10.5</v>
      </c>
      <c r="G1157" s="431">
        <v>10.620197904768</v>
      </c>
      <c r="H1157" s="432" t="s">
        <v>190</v>
      </c>
      <c r="I1157" s="433">
        <v>5408</v>
      </c>
      <c r="J1157" s="433">
        <v>5408</v>
      </c>
      <c r="K1157" s="433">
        <v>4999.6899999999996</v>
      </c>
      <c r="L1157" s="385">
        <v>1</v>
      </c>
    </row>
    <row r="1158" spans="1:12" s="383" customFormat="1" ht="15" x14ac:dyDescent="0.25">
      <c r="A1158" s="384" t="s">
        <v>233</v>
      </c>
      <c r="B1158" s="430" t="s">
        <v>189</v>
      </c>
      <c r="C1158" s="431">
        <v>92.499799999999993</v>
      </c>
      <c r="D1158" s="431"/>
      <c r="E1158" s="432" t="s">
        <v>356</v>
      </c>
      <c r="F1158" s="431">
        <v>10.5</v>
      </c>
      <c r="G1158" s="431">
        <v>10.623249077884401</v>
      </c>
      <c r="H1158" s="432" t="s">
        <v>190</v>
      </c>
      <c r="I1158" s="433">
        <v>11464</v>
      </c>
      <c r="J1158" s="433">
        <v>11464</v>
      </c>
      <c r="K1158" s="433">
        <v>10604.18</v>
      </c>
      <c r="L1158" s="385">
        <v>1</v>
      </c>
    </row>
    <row r="1159" spans="1:12" s="383" customFormat="1" ht="15" x14ac:dyDescent="0.25">
      <c r="A1159" s="384" t="s">
        <v>233</v>
      </c>
      <c r="B1159" s="430" t="s">
        <v>189</v>
      </c>
      <c r="C1159" s="431">
        <v>92.599699999999999</v>
      </c>
      <c r="D1159" s="431"/>
      <c r="E1159" s="432" t="s">
        <v>441</v>
      </c>
      <c r="F1159" s="431">
        <v>10.5</v>
      </c>
      <c r="G1159" s="431">
        <v>10.629358310476199</v>
      </c>
      <c r="H1159" s="432" t="s">
        <v>190</v>
      </c>
      <c r="I1159" s="433">
        <v>5400</v>
      </c>
      <c r="J1159" s="433">
        <v>5400</v>
      </c>
      <c r="K1159" s="433">
        <v>5000.3900000000003</v>
      </c>
      <c r="L1159" s="385">
        <v>1</v>
      </c>
    </row>
    <row r="1160" spans="1:12" s="383" customFormat="1" ht="15" x14ac:dyDescent="0.25">
      <c r="A1160" s="384" t="s">
        <v>233</v>
      </c>
      <c r="B1160" s="430" t="s">
        <v>189</v>
      </c>
      <c r="C1160" s="431">
        <v>92.6999</v>
      </c>
      <c r="D1160" s="431"/>
      <c r="E1160" s="432" t="s">
        <v>240</v>
      </c>
      <c r="F1160" s="431">
        <v>10.5</v>
      </c>
      <c r="G1160" s="431">
        <v>10.635476744117399</v>
      </c>
      <c r="H1160" s="432" t="s">
        <v>190</v>
      </c>
      <c r="I1160" s="433">
        <v>21576</v>
      </c>
      <c r="J1160" s="433">
        <v>21576</v>
      </c>
      <c r="K1160" s="433">
        <v>20000.919999999998</v>
      </c>
      <c r="L1160" s="385">
        <v>2</v>
      </c>
    </row>
    <row r="1161" spans="1:12" s="383" customFormat="1" ht="15" x14ac:dyDescent="0.25">
      <c r="A1161" s="384" t="s">
        <v>233</v>
      </c>
      <c r="B1161" s="430" t="s">
        <v>189</v>
      </c>
      <c r="C1161" s="431">
        <v>93.023300000000006</v>
      </c>
      <c r="D1161" s="431"/>
      <c r="E1161" s="432" t="s">
        <v>240</v>
      </c>
      <c r="F1161" s="431">
        <v>10</v>
      </c>
      <c r="G1161" s="431">
        <v>10.1229792803568</v>
      </c>
      <c r="H1161" s="432" t="s">
        <v>190</v>
      </c>
      <c r="I1161" s="433">
        <v>141012</v>
      </c>
      <c r="J1161" s="433">
        <v>141012</v>
      </c>
      <c r="K1161" s="433">
        <v>131173.96</v>
      </c>
      <c r="L1161" s="385">
        <v>3</v>
      </c>
    </row>
    <row r="1162" spans="1:12" s="383" customFormat="1" ht="15" x14ac:dyDescent="0.25">
      <c r="A1162" s="384" t="s">
        <v>233</v>
      </c>
      <c r="B1162" s="430" t="s">
        <v>189</v>
      </c>
      <c r="C1162" s="431">
        <v>93.653700000000001</v>
      </c>
      <c r="D1162" s="431"/>
      <c r="E1162" s="432" t="s">
        <v>906</v>
      </c>
      <c r="F1162" s="431">
        <v>10.25</v>
      </c>
      <c r="G1162" s="431">
        <v>10.4261104561512</v>
      </c>
      <c r="H1162" s="432" t="s">
        <v>190</v>
      </c>
      <c r="I1162" s="433">
        <v>39648</v>
      </c>
      <c r="J1162" s="433">
        <v>39648</v>
      </c>
      <c r="K1162" s="433">
        <v>37131.800000000003</v>
      </c>
      <c r="L1162" s="385">
        <v>1</v>
      </c>
    </row>
    <row r="1163" spans="1:12" s="383" customFormat="1" ht="15" x14ac:dyDescent="0.25">
      <c r="A1163" s="384" t="s">
        <v>233</v>
      </c>
      <c r="B1163" s="430" t="s">
        <v>189</v>
      </c>
      <c r="C1163" s="431">
        <v>94.7911</v>
      </c>
      <c r="D1163" s="431"/>
      <c r="E1163" s="432" t="s">
        <v>452</v>
      </c>
      <c r="F1163" s="431">
        <v>10.25</v>
      </c>
      <c r="G1163" s="431">
        <v>10.493094472506399</v>
      </c>
      <c r="H1163" s="432" t="s">
        <v>190</v>
      </c>
      <c r="I1163" s="433">
        <v>15798</v>
      </c>
      <c r="J1163" s="433">
        <v>15798</v>
      </c>
      <c r="K1163" s="433">
        <v>14975.1</v>
      </c>
      <c r="L1163" s="385">
        <v>1</v>
      </c>
    </row>
    <row r="1164" spans="1:12" s="383" customFormat="1" ht="15" x14ac:dyDescent="0.25">
      <c r="A1164" s="384" t="s">
        <v>233</v>
      </c>
      <c r="B1164" s="430" t="s">
        <v>189</v>
      </c>
      <c r="C1164" s="431">
        <v>94.816699999999997</v>
      </c>
      <c r="D1164" s="431"/>
      <c r="E1164" s="432" t="s">
        <v>922</v>
      </c>
      <c r="F1164" s="431">
        <v>10.25</v>
      </c>
      <c r="G1164" s="431">
        <v>10.494595836852501</v>
      </c>
      <c r="H1164" s="432" t="s">
        <v>190</v>
      </c>
      <c r="I1164" s="433">
        <v>1049</v>
      </c>
      <c r="J1164" s="433">
        <v>1049</v>
      </c>
      <c r="K1164" s="433">
        <v>994.63</v>
      </c>
      <c r="L1164" s="385">
        <v>1</v>
      </c>
    </row>
    <row r="1165" spans="1:12" s="383" customFormat="1" ht="15" x14ac:dyDescent="0.25">
      <c r="A1165" s="384" t="s">
        <v>233</v>
      </c>
      <c r="B1165" s="430" t="s">
        <v>189</v>
      </c>
      <c r="C1165" s="431">
        <v>95.021900000000002</v>
      </c>
      <c r="D1165" s="431"/>
      <c r="E1165" s="432" t="s">
        <v>661</v>
      </c>
      <c r="F1165" s="431">
        <v>10.25</v>
      </c>
      <c r="G1165" s="431">
        <v>10.506627061214701</v>
      </c>
      <c r="H1165" s="432" t="s">
        <v>190</v>
      </c>
      <c r="I1165" s="433">
        <v>63847</v>
      </c>
      <c r="J1165" s="433">
        <v>63847</v>
      </c>
      <c r="K1165" s="433">
        <v>60668.639999999999</v>
      </c>
      <c r="L1165" s="385">
        <v>1</v>
      </c>
    </row>
    <row r="1166" spans="1:12" s="383" customFormat="1" ht="15" x14ac:dyDescent="0.25">
      <c r="A1166" s="384" t="s">
        <v>233</v>
      </c>
      <c r="B1166" s="430" t="s">
        <v>189</v>
      </c>
      <c r="C1166" s="431">
        <v>95.047600000000003</v>
      </c>
      <c r="D1166" s="431"/>
      <c r="E1166" s="432" t="s">
        <v>298</v>
      </c>
      <c r="F1166" s="431">
        <v>10.25</v>
      </c>
      <c r="G1166" s="431">
        <v>10.5081335082742</v>
      </c>
      <c r="H1166" s="432" t="s">
        <v>190</v>
      </c>
      <c r="I1166" s="433">
        <v>316235</v>
      </c>
      <c r="J1166" s="433">
        <v>316235</v>
      </c>
      <c r="K1166" s="433">
        <v>300573.84999999998</v>
      </c>
      <c r="L1166" s="385">
        <v>5</v>
      </c>
    </row>
    <row r="1167" spans="1:12" s="383" customFormat="1" ht="15" x14ac:dyDescent="0.25">
      <c r="A1167" s="384" t="s">
        <v>233</v>
      </c>
      <c r="B1167" s="430" t="s">
        <v>189</v>
      </c>
      <c r="C1167" s="431">
        <v>95.073400000000007</v>
      </c>
      <c r="D1167" s="431"/>
      <c r="E1167" s="432" t="s">
        <v>202</v>
      </c>
      <c r="F1167" s="431">
        <v>10.25</v>
      </c>
      <c r="G1167" s="431">
        <v>10.5096405218541</v>
      </c>
      <c r="H1167" s="432" t="s">
        <v>190</v>
      </c>
      <c r="I1167" s="433">
        <v>23646</v>
      </c>
      <c r="J1167" s="433">
        <v>23646</v>
      </c>
      <c r="K1167" s="433">
        <v>22481.05</v>
      </c>
      <c r="L1167" s="385">
        <v>3</v>
      </c>
    </row>
    <row r="1168" spans="1:12" s="383" customFormat="1" ht="15" x14ac:dyDescent="0.25">
      <c r="A1168" s="384" t="s">
        <v>233</v>
      </c>
      <c r="B1168" s="430" t="s">
        <v>189</v>
      </c>
      <c r="C1168" s="431">
        <v>95.099100000000007</v>
      </c>
      <c r="D1168" s="431"/>
      <c r="E1168" s="432" t="s">
        <v>199</v>
      </c>
      <c r="F1168" s="431">
        <v>10.25</v>
      </c>
      <c r="G1168" s="431">
        <v>10.511148102310599</v>
      </c>
      <c r="H1168" s="432" t="s">
        <v>190</v>
      </c>
      <c r="I1168" s="433">
        <v>82220</v>
      </c>
      <c r="J1168" s="433">
        <v>82220</v>
      </c>
      <c r="K1168" s="433">
        <v>78190.47</v>
      </c>
      <c r="L1168" s="385">
        <v>4</v>
      </c>
    </row>
    <row r="1169" spans="1:12" s="383" customFormat="1" ht="15" x14ac:dyDescent="0.25">
      <c r="A1169" s="384" t="s">
        <v>233</v>
      </c>
      <c r="B1169" s="430" t="s">
        <v>189</v>
      </c>
      <c r="C1169" s="431">
        <v>95.559700000000007</v>
      </c>
      <c r="D1169" s="431"/>
      <c r="E1169" s="432" t="s">
        <v>316</v>
      </c>
      <c r="F1169" s="431">
        <v>8.1999999999999993</v>
      </c>
      <c r="G1169" s="431">
        <v>8.3451631843760996</v>
      </c>
      <c r="H1169" s="432" t="s">
        <v>190</v>
      </c>
      <c r="I1169" s="433">
        <v>1000000</v>
      </c>
      <c r="J1169" s="433">
        <v>1000000</v>
      </c>
      <c r="K1169" s="433">
        <v>955596.61</v>
      </c>
      <c r="L1169" s="385">
        <v>1</v>
      </c>
    </row>
    <row r="1170" spans="1:12" s="383" customFormat="1" ht="15" x14ac:dyDescent="0.25">
      <c r="A1170" s="384" t="s">
        <v>361</v>
      </c>
      <c r="B1170" s="430" t="s">
        <v>189</v>
      </c>
      <c r="C1170" s="431">
        <v>97.165999999999997</v>
      </c>
      <c r="D1170" s="431"/>
      <c r="E1170" s="432" t="s">
        <v>204</v>
      </c>
      <c r="F1170" s="431">
        <v>5</v>
      </c>
      <c r="G1170" s="431">
        <v>5.0519399959433997</v>
      </c>
      <c r="H1170" s="432" t="s">
        <v>190</v>
      </c>
      <c r="I1170" s="433">
        <v>1700000</v>
      </c>
      <c r="J1170" s="433">
        <v>1700000</v>
      </c>
      <c r="K1170" s="433">
        <v>1651821.86</v>
      </c>
      <c r="L1170" s="385">
        <v>1</v>
      </c>
    </row>
    <row r="1171" spans="1:12" s="383" customFormat="1" ht="15.6" x14ac:dyDescent="0.3">
      <c r="A1171" s="386" t="s">
        <v>195</v>
      </c>
      <c r="B1171" s="434" t="s">
        <v>195</v>
      </c>
      <c r="C1171" s="435" t="s">
        <v>195</v>
      </c>
      <c r="D1171" s="435" t="s">
        <v>195</v>
      </c>
      <c r="E1171" s="436" t="s">
        <v>195</v>
      </c>
      <c r="F1171" s="435" t="s">
        <v>195</v>
      </c>
      <c r="G1171" s="435" t="s">
        <v>195</v>
      </c>
      <c r="H1171" s="436" t="s">
        <v>195</v>
      </c>
      <c r="I1171" s="437">
        <v>29466749</v>
      </c>
      <c r="J1171" s="437">
        <v>29466749</v>
      </c>
      <c r="K1171" s="437">
        <v>27855351.309999999</v>
      </c>
      <c r="L1171" s="387">
        <v>318</v>
      </c>
    </row>
    <row r="1172" spans="1:12" s="383" customFormat="1" ht="15.6" x14ac:dyDescent="0.3">
      <c r="A1172" s="386" t="s">
        <v>267</v>
      </c>
      <c r="B1172" s="434"/>
      <c r="C1172" s="435"/>
      <c r="D1172" s="435"/>
      <c r="E1172" s="436"/>
      <c r="F1172" s="435"/>
      <c r="G1172" s="435"/>
      <c r="H1172" s="436"/>
      <c r="I1172" s="437"/>
      <c r="J1172" s="437"/>
      <c r="K1172" s="437"/>
      <c r="L1172" s="387"/>
    </row>
    <row r="1173" spans="1:12" s="383" customFormat="1" ht="15" x14ac:dyDescent="0.25">
      <c r="A1173" s="384" t="s">
        <v>333</v>
      </c>
      <c r="B1173" s="430" t="s">
        <v>189</v>
      </c>
      <c r="C1173" s="431">
        <v>100.2617</v>
      </c>
      <c r="D1173" s="431">
        <v>8.5</v>
      </c>
      <c r="E1173" s="432" t="s">
        <v>923</v>
      </c>
      <c r="F1173" s="431">
        <v>4</v>
      </c>
      <c r="G1173" s="431">
        <v>4.0759974120344999</v>
      </c>
      <c r="H1173" s="432" t="s">
        <v>190</v>
      </c>
      <c r="I1173" s="433">
        <v>200494.46</v>
      </c>
      <c r="J1173" s="433">
        <v>189700</v>
      </c>
      <c r="K1173" s="433">
        <v>190196.48000000001</v>
      </c>
      <c r="L1173" s="385">
        <v>1</v>
      </c>
    </row>
    <row r="1174" spans="1:12" s="383" customFormat="1" ht="15" x14ac:dyDescent="0.25">
      <c r="A1174" s="384" t="s">
        <v>246</v>
      </c>
      <c r="B1174" s="430" t="s">
        <v>189</v>
      </c>
      <c r="C1174" s="431">
        <v>95.507800000000003</v>
      </c>
      <c r="D1174" s="431">
        <v>8.5</v>
      </c>
      <c r="E1174" s="432" t="s">
        <v>552</v>
      </c>
      <c r="F1174" s="431">
        <v>14</v>
      </c>
      <c r="G1174" s="431">
        <v>14.0733913293661</v>
      </c>
      <c r="H1174" s="432" t="s">
        <v>190</v>
      </c>
      <c r="I1174" s="433">
        <v>23401.040000000001</v>
      </c>
      <c r="J1174" s="433">
        <v>21700</v>
      </c>
      <c r="K1174" s="433">
        <v>20725.189999999999</v>
      </c>
      <c r="L1174" s="385">
        <v>1</v>
      </c>
    </row>
    <row r="1175" spans="1:12" s="383" customFormat="1" ht="15" x14ac:dyDescent="0.25">
      <c r="A1175" s="384" t="s">
        <v>246</v>
      </c>
      <c r="B1175" s="430" t="s">
        <v>189</v>
      </c>
      <c r="C1175" s="431">
        <v>97.185299999999998</v>
      </c>
      <c r="D1175" s="431">
        <v>9</v>
      </c>
      <c r="E1175" s="432" t="s">
        <v>900</v>
      </c>
      <c r="F1175" s="431">
        <v>14</v>
      </c>
      <c r="G1175" s="431">
        <v>14.377269672210399</v>
      </c>
      <c r="H1175" s="432" t="s">
        <v>190</v>
      </c>
      <c r="I1175" s="433">
        <v>160687.04999999999</v>
      </c>
      <c r="J1175" s="433">
        <v>152310</v>
      </c>
      <c r="K1175" s="433">
        <v>148022.87</v>
      </c>
      <c r="L1175" s="385">
        <v>1</v>
      </c>
    </row>
    <row r="1176" spans="1:12" s="383" customFormat="1" ht="15" x14ac:dyDescent="0.25">
      <c r="A1176" s="384" t="s">
        <v>246</v>
      </c>
      <c r="B1176" s="430" t="s">
        <v>189</v>
      </c>
      <c r="C1176" s="431">
        <v>97.3035</v>
      </c>
      <c r="D1176" s="431">
        <v>9</v>
      </c>
      <c r="E1176" s="432" t="s">
        <v>204</v>
      </c>
      <c r="F1176" s="431">
        <v>14</v>
      </c>
      <c r="G1176" s="431">
        <v>14.405237795644901</v>
      </c>
      <c r="H1176" s="432" t="s">
        <v>190</v>
      </c>
      <c r="I1176" s="433">
        <v>352449.63</v>
      </c>
      <c r="J1176" s="433">
        <v>334869</v>
      </c>
      <c r="K1176" s="433">
        <v>325839.40999999997</v>
      </c>
      <c r="L1176" s="385">
        <v>2</v>
      </c>
    </row>
    <row r="1177" spans="1:12" s="383" customFormat="1" ht="15" x14ac:dyDescent="0.25">
      <c r="A1177" s="384" t="s">
        <v>246</v>
      </c>
      <c r="B1177" s="430" t="s">
        <v>189</v>
      </c>
      <c r="C1177" s="431">
        <v>97.645899999999997</v>
      </c>
      <c r="D1177" s="431">
        <v>8.5</v>
      </c>
      <c r="E1177" s="432" t="s">
        <v>199</v>
      </c>
      <c r="F1177" s="431">
        <v>13.5</v>
      </c>
      <c r="G1177" s="431">
        <v>13.952982368596199</v>
      </c>
      <c r="H1177" s="432" t="s">
        <v>190</v>
      </c>
      <c r="I1177" s="433">
        <v>3858.12</v>
      </c>
      <c r="J1177" s="433">
        <v>3700</v>
      </c>
      <c r="K1177" s="433">
        <v>3612.9</v>
      </c>
      <c r="L1177" s="385">
        <v>1</v>
      </c>
    </row>
    <row r="1178" spans="1:12" s="383" customFormat="1" ht="15" x14ac:dyDescent="0.25">
      <c r="A1178" s="384" t="s">
        <v>246</v>
      </c>
      <c r="B1178" s="430" t="s">
        <v>189</v>
      </c>
      <c r="C1178" s="431">
        <v>97.658100000000005</v>
      </c>
      <c r="D1178" s="431">
        <v>8.5</v>
      </c>
      <c r="E1178" s="432" t="s">
        <v>207</v>
      </c>
      <c r="F1178" s="431">
        <v>13.5</v>
      </c>
      <c r="G1178" s="431">
        <v>13.9556249999999</v>
      </c>
      <c r="H1178" s="432" t="s">
        <v>190</v>
      </c>
      <c r="I1178" s="433">
        <v>8548.5</v>
      </c>
      <c r="J1178" s="433">
        <v>8200</v>
      </c>
      <c r="K1178" s="433">
        <v>8007.96</v>
      </c>
      <c r="L1178" s="385">
        <v>1</v>
      </c>
    </row>
    <row r="1179" spans="1:12" s="383" customFormat="1" ht="15" x14ac:dyDescent="0.25">
      <c r="A1179" s="384" t="s">
        <v>246</v>
      </c>
      <c r="B1179" s="430" t="s">
        <v>189</v>
      </c>
      <c r="C1179" s="431">
        <v>97.837400000000002</v>
      </c>
      <c r="D1179" s="431">
        <v>9</v>
      </c>
      <c r="E1179" s="432" t="s">
        <v>924</v>
      </c>
      <c r="F1179" s="431">
        <v>13</v>
      </c>
      <c r="G1179" s="431">
        <v>13.356843902911701</v>
      </c>
      <c r="H1179" s="432" t="s">
        <v>190</v>
      </c>
      <c r="I1179" s="433">
        <v>23639.39</v>
      </c>
      <c r="J1179" s="433">
        <v>22407</v>
      </c>
      <c r="K1179" s="433">
        <v>21922.42</v>
      </c>
      <c r="L1179" s="385">
        <v>1</v>
      </c>
    </row>
    <row r="1180" spans="1:12" s="383" customFormat="1" ht="15" x14ac:dyDescent="0.25">
      <c r="A1180" s="384" t="s">
        <v>246</v>
      </c>
      <c r="B1180" s="430" t="s">
        <v>189</v>
      </c>
      <c r="C1180" s="431">
        <v>98.027600000000007</v>
      </c>
      <c r="D1180" s="431">
        <v>8.5</v>
      </c>
      <c r="E1180" s="432" t="s">
        <v>427</v>
      </c>
      <c r="F1180" s="431">
        <v>13.5</v>
      </c>
      <c r="G1180" s="431">
        <v>14.0355161719483</v>
      </c>
      <c r="H1180" s="432" t="s">
        <v>190</v>
      </c>
      <c r="I1180" s="433">
        <v>119694.17</v>
      </c>
      <c r="J1180" s="433">
        <v>115600</v>
      </c>
      <c r="K1180" s="433">
        <v>113319.92</v>
      </c>
      <c r="L1180" s="385">
        <v>2</v>
      </c>
    </row>
    <row r="1181" spans="1:12" s="383" customFormat="1" ht="15" x14ac:dyDescent="0.25">
      <c r="A1181" s="384" t="s">
        <v>246</v>
      </c>
      <c r="B1181" s="430" t="s">
        <v>189</v>
      </c>
      <c r="C1181" s="431">
        <v>98.137900000000002</v>
      </c>
      <c r="D1181" s="431">
        <v>9</v>
      </c>
      <c r="E1181" s="432" t="s">
        <v>316</v>
      </c>
      <c r="F1181" s="431">
        <v>12.5</v>
      </c>
      <c r="G1181" s="431">
        <v>12.8367007667319</v>
      </c>
      <c r="H1181" s="432" t="s">
        <v>190</v>
      </c>
      <c r="I1181" s="433">
        <v>74938</v>
      </c>
      <c r="J1181" s="433">
        <v>71200</v>
      </c>
      <c r="K1181" s="433">
        <v>69874.210000000006</v>
      </c>
      <c r="L1181" s="385">
        <v>1</v>
      </c>
    </row>
    <row r="1182" spans="1:12" s="383" customFormat="1" ht="15" x14ac:dyDescent="0.25">
      <c r="A1182" s="384" t="s">
        <v>246</v>
      </c>
      <c r="B1182" s="430" t="s">
        <v>189</v>
      </c>
      <c r="C1182" s="431">
        <v>98.7226</v>
      </c>
      <c r="D1182" s="431">
        <v>9</v>
      </c>
      <c r="E1182" s="432" t="s">
        <v>272</v>
      </c>
      <c r="F1182" s="431">
        <v>11.5</v>
      </c>
      <c r="G1182" s="431">
        <v>11.8097050112278</v>
      </c>
      <c r="H1182" s="432" t="s">
        <v>190</v>
      </c>
      <c r="I1182" s="433">
        <v>105008.98</v>
      </c>
      <c r="J1182" s="433">
        <v>99771</v>
      </c>
      <c r="K1182" s="433">
        <v>98496.5</v>
      </c>
      <c r="L1182" s="385">
        <v>1</v>
      </c>
    </row>
    <row r="1183" spans="1:12" s="383" customFormat="1" ht="15" x14ac:dyDescent="0.25">
      <c r="A1183" s="384" t="s">
        <v>246</v>
      </c>
      <c r="B1183" s="430" t="s">
        <v>189</v>
      </c>
      <c r="C1183" s="431">
        <v>98.982399999999998</v>
      </c>
      <c r="D1183" s="431">
        <v>9</v>
      </c>
      <c r="E1183" s="432" t="s">
        <v>910</v>
      </c>
      <c r="F1183" s="431">
        <v>11</v>
      </c>
      <c r="G1183" s="431">
        <v>11.2885916718195</v>
      </c>
      <c r="H1183" s="432" t="s">
        <v>190</v>
      </c>
      <c r="I1183" s="433">
        <v>157875</v>
      </c>
      <c r="J1183" s="433">
        <v>150000</v>
      </c>
      <c r="K1183" s="433">
        <v>148473.62</v>
      </c>
      <c r="L1183" s="385">
        <v>1</v>
      </c>
    </row>
    <row r="1184" spans="1:12" s="383" customFormat="1" ht="15.6" x14ac:dyDescent="0.3">
      <c r="A1184" s="386" t="s">
        <v>195</v>
      </c>
      <c r="B1184" s="434" t="s">
        <v>195</v>
      </c>
      <c r="C1184" s="435" t="s">
        <v>195</v>
      </c>
      <c r="D1184" s="435" t="s">
        <v>195</v>
      </c>
      <c r="E1184" s="436" t="s">
        <v>195</v>
      </c>
      <c r="F1184" s="435" t="s">
        <v>195</v>
      </c>
      <c r="G1184" s="435" t="s">
        <v>195</v>
      </c>
      <c r="H1184" s="436" t="s">
        <v>195</v>
      </c>
      <c r="I1184" s="437">
        <v>1230594.3400000001</v>
      </c>
      <c r="J1184" s="437">
        <v>1169457</v>
      </c>
      <c r="K1184" s="437">
        <v>1148491.48</v>
      </c>
      <c r="L1184" s="387">
        <v>13</v>
      </c>
    </row>
    <row r="1185" spans="1:12" s="383" customFormat="1" ht="15.6" x14ac:dyDescent="0.3">
      <c r="A1185" s="386" t="s">
        <v>132</v>
      </c>
      <c r="B1185" s="434"/>
      <c r="C1185" s="435"/>
      <c r="D1185" s="435"/>
      <c r="E1185" s="436"/>
      <c r="F1185" s="435"/>
      <c r="G1185" s="435"/>
      <c r="H1185" s="436"/>
      <c r="I1185" s="437"/>
      <c r="J1185" s="437"/>
      <c r="K1185" s="437"/>
      <c r="L1185" s="387"/>
    </row>
    <row r="1186" spans="1:12" s="383" customFormat="1" ht="15" x14ac:dyDescent="0.25">
      <c r="A1186" s="384" t="s">
        <v>193</v>
      </c>
      <c r="B1186" s="430" t="s">
        <v>189</v>
      </c>
      <c r="C1186" s="431">
        <v>100</v>
      </c>
      <c r="D1186" s="431">
        <v>5.65</v>
      </c>
      <c r="E1186" s="432" t="s">
        <v>366</v>
      </c>
      <c r="F1186" s="431">
        <v>5.65</v>
      </c>
      <c r="G1186" s="431">
        <v>5.7379513968911997</v>
      </c>
      <c r="H1186" s="432" t="s">
        <v>190</v>
      </c>
      <c r="I1186" s="433">
        <v>1538137.5</v>
      </c>
      <c r="J1186" s="433">
        <v>1500000</v>
      </c>
      <c r="K1186" s="433">
        <v>1500000</v>
      </c>
      <c r="L1186" s="385">
        <v>1</v>
      </c>
    </row>
    <row r="1187" spans="1:12" s="383" customFormat="1" ht="15" x14ac:dyDescent="0.25">
      <c r="A1187" s="384" t="s">
        <v>193</v>
      </c>
      <c r="B1187" s="430" t="s">
        <v>189</v>
      </c>
      <c r="C1187" s="431">
        <v>100.0685</v>
      </c>
      <c r="D1187" s="431">
        <v>8.75</v>
      </c>
      <c r="E1187" s="432" t="s">
        <v>925</v>
      </c>
      <c r="F1187" s="431">
        <v>8</v>
      </c>
      <c r="G1187" s="431">
        <v>8.2301244779318008</v>
      </c>
      <c r="H1187" s="432" t="s">
        <v>190</v>
      </c>
      <c r="I1187" s="433">
        <v>326614.58</v>
      </c>
      <c r="J1187" s="433">
        <v>300000</v>
      </c>
      <c r="K1187" s="433">
        <v>300205.42</v>
      </c>
      <c r="L1187" s="385">
        <v>1</v>
      </c>
    </row>
    <row r="1188" spans="1:12" s="383" customFormat="1" ht="15" x14ac:dyDescent="0.25">
      <c r="A1188" s="384" t="s">
        <v>193</v>
      </c>
      <c r="B1188" s="430" t="s">
        <v>189</v>
      </c>
      <c r="C1188" s="431">
        <v>100.5737</v>
      </c>
      <c r="D1188" s="431">
        <v>5.4</v>
      </c>
      <c r="E1188" s="432" t="s">
        <v>369</v>
      </c>
      <c r="F1188" s="431">
        <v>4</v>
      </c>
      <c r="G1188" s="431">
        <v>4.0458656939974</v>
      </c>
      <c r="H1188" s="432" t="s">
        <v>190</v>
      </c>
      <c r="I1188" s="433">
        <v>2064200</v>
      </c>
      <c r="J1188" s="433">
        <v>2000000</v>
      </c>
      <c r="K1188" s="433">
        <v>2011473.44</v>
      </c>
      <c r="L1188" s="385">
        <v>1</v>
      </c>
    </row>
    <row r="1189" spans="1:12" s="383" customFormat="1" ht="15.6" x14ac:dyDescent="0.3">
      <c r="A1189" s="386" t="s">
        <v>195</v>
      </c>
      <c r="B1189" s="434" t="s">
        <v>195</v>
      </c>
      <c r="C1189" s="435" t="s">
        <v>195</v>
      </c>
      <c r="D1189" s="435" t="s">
        <v>195</v>
      </c>
      <c r="E1189" s="436" t="s">
        <v>195</v>
      </c>
      <c r="F1189" s="435" t="s">
        <v>195</v>
      </c>
      <c r="G1189" s="435" t="s">
        <v>195</v>
      </c>
      <c r="H1189" s="436" t="s">
        <v>195</v>
      </c>
      <c r="I1189" s="437">
        <v>3928952.08</v>
      </c>
      <c r="J1189" s="437">
        <v>3800000</v>
      </c>
      <c r="K1189" s="437">
        <v>3811678.86</v>
      </c>
      <c r="L1189" s="387">
        <v>3</v>
      </c>
    </row>
    <row r="1190" spans="1:12" s="383" customFormat="1" ht="15.6" x14ac:dyDescent="0.3">
      <c r="A1190" s="386" t="s">
        <v>133</v>
      </c>
      <c r="B1190" s="434"/>
      <c r="C1190" s="435"/>
      <c r="D1190" s="435"/>
      <c r="E1190" s="436"/>
      <c r="F1190" s="435"/>
      <c r="G1190" s="435"/>
      <c r="H1190" s="436"/>
      <c r="I1190" s="437"/>
      <c r="J1190" s="437"/>
      <c r="K1190" s="437"/>
      <c r="L1190" s="387"/>
    </row>
    <row r="1191" spans="1:12" s="383" customFormat="1" ht="15" x14ac:dyDescent="0.25">
      <c r="A1191" s="384" t="s">
        <v>926</v>
      </c>
      <c r="B1191" s="430" t="s">
        <v>189</v>
      </c>
      <c r="C1191" s="431">
        <v>99.966300000000004</v>
      </c>
      <c r="D1191" s="431">
        <v>9</v>
      </c>
      <c r="E1191" s="432" t="s">
        <v>447</v>
      </c>
      <c r="F1191" s="431">
        <v>9.09</v>
      </c>
      <c r="G1191" s="431">
        <v>9.4045763534738995</v>
      </c>
      <c r="H1191" s="432" t="s">
        <v>197</v>
      </c>
      <c r="I1191" s="433">
        <v>26000</v>
      </c>
      <c r="J1191" s="433">
        <v>95307.92</v>
      </c>
      <c r="K1191" s="433">
        <v>25991.25</v>
      </c>
      <c r="L1191" s="385">
        <v>1</v>
      </c>
    </row>
    <row r="1192" spans="1:12" s="383" customFormat="1" ht="15" x14ac:dyDescent="0.25">
      <c r="A1192" s="384" t="s">
        <v>927</v>
      </c>
      <c r="B1192" s="430" t="s">
        <v>189</v>
      </c>
      <c r="C1192" s="431">
        <v>102.27200000000001</v>
      </c>
      <c r="D1192" s="431">
        <v>8.25</v>
      </c>
      <c r="E1192" s="432" t="s">
        <v>928</v>
      </c>
      <c r="F1192" s="431">
        <v>6.25</v>
      </c>
      <c r="G1192" s="431">
        <v>6.3980162143707</v>
      </c>
      <c r="H1192" s="432" t="s">
        <v>197</v>
      </c>
      <c r="I1192" s="433">
        <v>2000000</v>
      </c>
      <c r="J1192" s="433">
        <v>2000000</v>
      </c>
      <c r="K1192" s="433">
        <v>2045440.72</v>
      </c>
      <c r="L1192" s="385">
        <v>1</v>
      </c>
    </row>
    <row r="1193" spans="1:12" s="383" customFormat="1" ht="15" x14ac:dyDescent="0.25">
      <c r="A1193" s="384" t="s">
        <v>927</v>
      </c>
      <c r="B1193" s="430" t="s">
        <v>189</v>
      </c>
      <c r="C1193" s="431">
        <v>102.3074</v>
      </c>
      <c r="D1193" s="431">
        <v>8.25</v>
      </c>
      <c r="E1193" s="432" t="s">
        <v>683</v>
      </c>
      <c r="F1193" s="431">
        <v>6.25</v>
      </c>
      <c r="G1193" s="431">
        <v>6.3980162143707</v>
      </c>
      <c r="H1193" s="432" t="s">
        <v>197</v>
      </c>
      <c r="I1193" s="433">
        <v>4000000</v>
      </c>
      <c r="J1193" s="433">
        <v>4000000</v>
      </c>
      <c r="K1193" s="433">
        <v>4092295.05</v>
      </c>
      <c r="L1193" s="385">
        <v>2</v>
      </c>
    </row>
    <row r="1194" spans="1:12" s="383" customFormat="1" ht="15" x14ac:dyDescent="0.25">
      <c r="A1194" s="384" t="s">
        <v>927</v>
      </c>
      <c r="B1194" s="430" t="s">
        <v>189</v>
      </c>
      <c r="C1194" s="431">
        <v>102.3327</v>
      </c>
      <c r="D1194" s="431">
        <v>8.25</v>
      </c>
      <c r="E1194" s="432" t="s">
        <v>929</v>
      </c>
      <c r="F1194" s="431">
        <v>6.25</v>
      </c>
      <c r="G1194" s="431">
        <v>6.3980162143707</v>
      </c>
      <c r="H1194" s="432" t="s">
        <v>197</v>
      </c>
      <c r="I1194" s="433">
        <v>2000000</v>
      </c>
      <c r="J1194" s="433">
        <v>2000000</v>
      </c>
      <c r="K1194" s="433">
        <v>2046654.24</v>
      </c>
      <c r="L1194" s="385">
        <v>2</v>
      </c>
    </row>
    <row r="1195" spans="1:12" s="383" customFormat="1" ht="15" x14ac:dyDescent="0.25">
      <c r="A1195" s="384" t="s">
        <v>247</v>
      </c>
      <c r="B1195" s="430" t="s">
        <v>189</v>
      </c>
      <c r="C1195" s="431">
        <v>99.089100000000002</v>
      </c>
      <c r="D1195" s="431">
        <v>9</v>
      </c>
      <c r="E1195" s="432" t="s">
        <v>752</v>
      </c>
      <c r="F1195" s="431">
        <v>10</v>
      </c>
      <c r="G1195" s="431">
        <v>10.471306744129601</v>
      </c>
      <c r="H1195" s="432" t="s">
        <v>197</v>
      </c>
      <c r="I1195" s="433">
        <v>24000</v>
      </c>
      <c r="J1195" s="433">
        <v>35820.9</v>
      </c>
      <c r="K1195" s="433">
        <v>23781.4</v>
      </c>
      <c r="L1195" s="385">
        <v>1</v>
      </c>
    </row>
    <row r="1196" spans="1:12" s="383" customFormat="1" ht="15" x14ac:dyDescent="0.25">
      <c r="A1196" s="384" t="s">
        <v>473</v>
      </c>
      <c r="B1196" s="430" t="s">
        <v>189</v>
      </c>
      <c r="C1196" s="431">
        <v>100</v>
      </c>
      <c r="D1196" s="431">
        <v>8.5</v>
      </c>
      <c r="E1196" s="432" t="s">
        <v>868</v>
      </c>
      <c r="F1196" s="431">
        <v>8.4991848961120002</v>
      </c>
      <c r="G1196" s="431">
        <v>8.7739279959240992</v>
      </c>
      <c r="H1196" s="432" t="s">
        <v>197</v>
      </c>
      <c r="I1196" s="433">
        <v>300000</v>
      </c>
      <c r="J1196" s="433">
        <v>300000</v>
      </c>
      <c r="K1196" s="433">
        <v>300000</v>
      </c>
      <c r="L1196" s="385">
        <v>1</v>
      </c>
    </row>
    <row r="1197" spans="1:12" s="383" customFormat="1" ht="15" x14ac:dyDescent="0.25">
      <c r="A1197" s="384" t="s">
        <v>930</v>
      </c>
      <c r="B1197" s="430" t="s">
        <v>189</v>
      </c>
      <c r="C1197" s="431">
        <v>98.851399999999998</v>
      </c>
      <c r="D1197" s="431">
        <v>9.5</v>
      </c>
      <c r="E1197" s="432" t="s">
        <v>931</v>
      </c>
      <c r="F1197" s="431">
        <v>10</v>
      </c>
      <c r="G1197" s="431">
        <v>10.381289062499899</v>
      </c>
      <c r="H1197" s="432" t="s">
        <v>197</v>
      </c>
      <c r="I1197" s="433">
        <v>10000</v>
      </c>
      <c r="J1197" s="433">
        <v>10000</v>
      </c>
      <c r="K1197" s="433">
        <v>9885.14</v>
      </c>
      <c r="L1197" s="385">
        <v>1</v>
      </c>
    </row>
    <row r="1198" spans="1:12" s="383" customFormat="1" ht="15" x14ac:dyDescent="0.25">
      <c r="A1198" s="384" t="s">
        <v>930</v>
      </c>
      <c r="B1198" s="430" t="s">
        <v>189</v>
      </c>
      <c r="C1198" s="431">
        <v>98.8523</v>
      </c>
      <c r="D1198" s="431">
        <v>9.5</v>
      </c>
      <c r="E1198" s="432" t="s">
        <v>932</v>
      </c>
      <c r="F1198" s="431">
        <v>10</v>
      </c>
      <c r="G1198" s="431">
        <v>10.381289062499899</v>
      </c>
      <c r="H1198" s="432" t="s">
        <v>197</v>
      </c>
      <c r="I1198" s="433">
        <v>10000</v>
      </c>
      <c r="J1198" s="433">
        <v>10000</v>
      </c>
      <c r="K1198" s="433">
        <v>9885.23</v>
      </c>
      <c r="L1198" s="385">
        <v>1</v>
      </c>
    </row>
    <row r="1199" spans="1:12" s="383" customFormat="1" ht="15" x14ac:dyDescent="0.25">
      <c r="A1199" s="384" t="s">
        <v>930</v>
      </c>
      <c r="B1199" s="430" t="s">
        <v>189</v>
      </c>
      <c r="C1199" s="431">
        <v>98.853200000000001</v>
      </c>
      <c r="D1199" s="431">
        <v>9.5</v>
      </c>
      <c r="E1199" s="432" t="s">
        <v>933</v>
      </c>
      <c r="F1199" s="431">
        <v>10</v>
      </c>
      <c r="G1199" s="431">
        <v>10.381289062499899</v>
      </c>
      <c r="H1199" s="432" t="s">
        <v>197</v>
      </c>
      <c r="I1199" s="433">
        <v>885000</v>
      </c>
      <c r="J1199" s="433">
        <v>885000</v>
      </c>
      <c r="K1199" s="433">
        <v>874850.44</v>
      </c>
      <c r="L1199" s="385">
        <v>2</v>
      </c>
    </row>
    <row r="1200" spans="1:12" s="383" customFormat="1" ht="15" x14ac:dyDescent="0.25">
      <c r="A1200" s="384" t="s">
        <v>930</v>
      </c>
      <c r="B1200" s="430" t="s">
        <v>189</v>
      </c>
      <c r="C1200" s="431">
        <v>98.853200000000001</v>
      </c>
      <c r="D1200" s="431">
        <v>9.5</v>
      </c>
      <c r="E1200" s="432" t="s">
        <v>933</v>
      </c>
      <c r="F1200" s="431">
        <v>10</v>
      </c>
      <c r="G1200" s="431">
        <v>10.3812890625</v>
      </c>
      <c r="H1200" s="432" t="s">
        <v>197</v>
      </c>
      <c r="I1200" s="433">
        <v>10090</v>
      </c>
      <c r="J1200" s="433">
        <v>10090</v>
      </c>
      <c r="K1200" s="433">
        <v>9974.2800000000007</v>
      </c>
      <c r="L1200" s="385">
        <v>1</v>
      </c>
    </row>
    <row r="1201" spans="1:12" s="383" customFormat="1" ht="15" x14ac:dyDescent="0.25">
      <c r="A1201" s="384" t="s">
        <v>934</v>
      </c>
      <c r="B1201" s="430" t="s">
        <v>189</v>
      </c>
      <c r="C1201" s="431">
        <v>99.001599999999996</v>
      </c>
      <c r="D1201" s="431">
        <v>9</v>
      </c>
      <c r="E1201" s="432" t="s">
        <v>935</v>
      </c>
      <c r="F1201" s="431"/>
      <c r="G1201" s="431">
        <v>10.596787586721399</v>
      </c>
      <c r="H1201" s="432" t="s">
        <v>197</v>
      </c>
      <c r="I1201" s="433">
        <v>54500</v>
      </c>
      <c r="J1201" s="433">
        <v>93401.89</v>
      </c>
      <c r="K1201" s="433">
        <v>53955.87</v>
      </c>
      <c r="L1201" s="385">
        <v>1</v>
      </c>
    </row>
    <row r="1202" spans="1:12" s="383" customFormat="1" ht="15.6" x14ac:dyDescent="0.3">
      <c r="A1202" s="386" t="s">
        <v>195</v>
      </c>
      <c r="B1202" s="434" t="s">
        <v>195</v>
      </c>
      <c r="C1202" s="435" t="s">
        <v>195</v>
      </c>
      <c r="D1202" s="435" t="s">
        <v>195</v>
      </c>
      <c r="E1202" s="436" t="s">
        <v>195</v>
      </c>
      <c r="F1202" s="435" t="s">
        <v>195</v>
      </c>
      <c r="G1202" s="435" t="s">
        <v>195</v>
      </c>
      <c r="H1202" s="436" t="s">
        <v>195</v>
      </c>
      <c r="I1202" s="437">
        <v>9319590</v>
      </c>
      <c r="J1202" s="437">
        <v>9439620.7100000009</v>
      </c>
      <c r="K1202" s="437">
        <v>9492713.6199999992</v>
      </c>
      <c r="L1202" s="387">
        <v>14</v>
      </c>
    </row>
    <row r="1203" spans="1:12" s="383" customFormat="1" ht="15.6" x14ac:dyDescent="0.3">
      <c r="A1203" s="386" t="s">
        <v>936</v>
      </c>
      <c r="B1203" s="434"/>
      <c r="C1203" s="435"/>
      <c r="D1203" s="435"/>
      <c r="E1203" s="436"/>
      <c r="F1203" s="435"/>
      <c r="G1203" s="435"/>
      <c r="H1203" s="436"/>
      <c r="I1203" s="437"/>
      <c r="J1203" s="437"/>
      <c r="K1203" s="437"/>
      <c r="L1203" s="387"/>
    </row>
    <row r="1204" spans="1:12" s="383" customFormat="1" ht="15" x14ac:dyDescent="0.25">
      <c r="A1204" s="384" t="s">
        <v>212</v>
      </c>
      <c r="B1204" s="430" t="s">
        <v>189</v>
      </c>
      <c r="C1204" s="431"/>
      <c r="D1204" s="431"/>
      <c r="E1204" s="432" t="s">
        <v>207</v>
      </c>
      <c r="F1204" s="431">
        <v>8.5</v>
      </c>
      <c r="G1204" s="431"/>
      <c r="H1204" s="432"/>
      <c r="I1204" s="433">
        <v>25149.74</v>
      </c>
      <c r="J1204" s="433">
        <v>25150</v>
      </c>
      <c r="K1204" s="433">
        <v>26218.6</v>
      </c>
      <c r="L1204" s="385">
        <v>1</v>
      </c>
    </row>
    <row r="1205" spans="1:12" s="383" customFormat="1" ht="15" x14ac:dyDescent="0.25">
      <c r="A1205" s="384" t="s">
        <v>212</v>
      </c>
      <c r="B1205" s="430" t="s">
        <v>189</v>
      </c>
      <c r="C1205" s="431"/>
      <c r="D1205" s="431"/>
      <c r="E1205" s="432" t="s">
        <v>207</v>
      </c>
      <c r="F1205" s="431">
        <v>9</v>
      </c>
      <c r="G1205" s="431"/>
      <c r="H1205" s="432"/>
      <c r="I1205" s="433">
        <v>5440</v>
      </c>
      <c r="J1205" s="433">
        <v>5440</v>
      </c>
      <c r="K1205" s="433">
        <v>5684.8</v>
      </c>
      <c r="L1205" s="385">
        <v>1</v>
      </c>
    </row>
    <row r="1206" spans="1:12" s="383" customFormat="1" ht="15" x14ac:dyDescent="0.25">
      <c r="A1206" s="384" t="s">
        <v>937</v>
      </c>
      <c r="B1206" s="430" t="s">
        <v>189</v>
      </c>
      <c r="C1206" s="431"/>
      <c r="D1206" s="431"/>
      <c r="E1206" s="432" t="s">
        <v>248</v>
      </c>
      <c r="F1206" s="431">
        <v>9</v>
      </c>
      <c r="G1206" s="431"/>
      <c r="H1206" s="432"/>
      <c r="I1206" s="433">
        <v>11559.69</v>
      </c>
      <c r="J1206" s="433">
        <v>11559.69</v>
      </c>
      <c r="K1206" s="433">
        <v>12074.1</v>
      </c>
      <c r="L1206" s="385">
        <v>1</v>
      </c>
    </row>
    <row r="1207" spans="1:12" s="383" customFormat="1" ht="15" x14ac:dyDescent="0.25">
      <c r="A1207" s="384" t="s">
        <v>249</v>
      </c>
      <c r="B1207" s="430" t="s">
        <v>189</v>
      </c>
      <c r="C1207" s="431"/>
      <c r="D1207" s="431"/>
      <c r="E1207" s="432" t="s">
        <v>291</v>
      </c>
      <c r="F1207" s="431">
        <v>8.5</v>
      </c>
      <c r="G1207" s="431"/>
      <c r="H1207" s="432"/>
      <c r="I1207" s="433">
        <v>25000</v>
      </c>
      <c r="J1207" s="433">
        <v>25000</v>
      </c>
      <c r="K1207" s="433">
        <v>26038.89</v>
      </c>
      <c r="L1207" s="385">
        <v>1</v>
      </c>
    </row>
    <row r="1208" spans="1:12" s="383" customFormat="1" ht="15" x14ac:dyDescent="0.25">
      <c r="A1208" s="384" t="s">
        <v>249</v>
      </c>
      <c r="B1208" s="430" t="s">
        <v>189</v>
      </c>
      <c r="C1208" s="431"/>
      <c r="D1208" s="431"/>
      <c r="E1208" s="432" t="s">
        <v>285</v>
      </c>
      <c r="F1208" s="431">
        <v>8.5</v>
      </c>
      <c r="G1208" s="431"/>
      <c r="H1208" s="432"/>
      <c r="I1208" s="433">
        <v>43608</v>
      </c>
      <c r="J1208" s="433">
        <v>43608</v>
      </c>
      <c r="K1208" s="433">
        <v>45430.45</v>
      </c>
      <c r="L1208" s="385">
        <v>1</v>
      </c>
    </row>
    <row r="1209" spans="1:12" s="383" customFormat="1" ht="15" x14ac:dyDescent="0.25">
      <c r="A1209" s="384" t="s">
        <v>249</v>
      </c>
      <c r="B1209" s="430" t="s">
        <v>189</v>
      </c>
      <c r="C1209" s="431"/>
      <c r="D1209" s="431"/>
      <c r="E1209" s="432" t="s">
        <v>248</v>
      </c>
      <c r="F1209" s="431">
        <v>9</v>
      </c>
      <c r="G1209" s="431"/>
      <c r="H1209" s="432"/>
      <c r="I1209" s="433">
        <v>28567.7</v>
      </c>
      <c r="J1209" s="433">
        <v>28567.7</v>
      </c>
      <c r="K1209" s="433">
        <v>29838.959999999999</v>
      </c>
      <c r="L1209" s="385">
        <v>2</v>
      </c>
    </row>
    <row r="1210" spans="1:12" s="383" customFormat="1" ht="15" x14ac:dyDescent="0.25">
      <c r="A1210" s="384" t="s">
        <v>249</v>
      </c>
      <c r="B1210" s="430" t="s">
        <v>189</v>
      </c>
      <c r="C1210" s="431"/>
      <c r="D1210" s="431"/>
      <c r="E1210" s="432" t="s">
        <v>207</v>
      </c>
      <c r="F1210" s="431">
        <v>9</v>
      </c>
      <c r="G1210" s="431"/>
      <c r="H1210" s="432"/>
      <c r="I1210" s="433">
        <v>10902.05</v>
      </c>
      <c r="J1210" s="433">
        <v>10902.05</v>
      </c>
      <c r="K1210" s="433">
        <v>11392.64</v>
      </c>
      <c r="L1210" s="385">
        <v>1</v>
      </c>
    </row>
    <row r="1211" spans="1:12" s="383" customFormat="1" ht="15" x14ac:dyDescent="0.25">
      <c r="A1211" s="384" t="s">
        <v>249</v>
      </c>
      <c r="B1211" s="430" t="s">
        <v>189</v>
      </c>
      <c r="C1211" s="431"/>
      <c r="D1211" s="431"/>
      <c r="E1211" s="432" t="s">
        <v>215</v>
      </c>
      <c r="F1211" s="431">
        <v>8</v>
      </c>
      <c r="G1211" s="431"/>
      <c r="H1211" s="432"/>
      <c r="I1211" s="433">
        <v>7782.52</v>
      </c>
      <c r="J1211" s="433">
        <v>7782.52</v>
      </c>
      <c r="K1211" s="433">
        <v>7938.17</v>
      </c>
      <c r="L1211" s="385">
        <v>1</v>
      </c>
    </row>
    <row r="1212" spans="1:12" s="383" customFormat="1" ht="15" x14ac:dyDescent="0.25">
      <c r="A1212" s="384" t="s">
        <v>230</v>
      </c>
      <c r="B1212" s="430" t="s">
        <v>189</v>
      </c>
      <c r="C1212" s="431"/>
      <c r="D1212" s="431"/>
      <c r="E1212" s="432" t="s">
        <v>911</v>
      </c>
      <c r="F1212" s="431">
        <v>7.09</v>
      </c>
      <c r="G1212" s="431"/>
      <c r="H1212" s="432"/>
      <c r="I1212" s="433">
        <v>97282.08</v>
      </c>
      <c r="J1212" s="433">
        <v>97282.08</v>
      </c>
      <c r="K1212" s="433">
        <v>99772.77</v>
      </c>
      <c r="L1212" s="385">
        <v>1</v>
      </c>
    </row>
    <row r="1213" spans="1:12" s="383" customFormat="1" ht="15" x14ac:dyDescent="0.25">
      <c r="A1213" s="384" t="s">
        <v>230</v>
      </c>
      <c r="B1213" s="430" t="s">
        <v>189</v>
      </c>
      <c r="C1213" s="431"/>
      <c r="D1213" s="431"/>
      <c r="E1213" s="432" t="s">
        <v>364</v>
      </c>
      <c r="F1213" s="431">
        <v>7.09</v>
      </c>
      <c r="G1213" s="431"/>
      <c r="H1213" s="432"/>
      <c r="I1213" s="433">
        <v>52225</v>
      </c>
      <c r="J1213" s="433">
        <v>52225</v>
      </c>
      <c r="K1213" s="433">
        <v>53613.53</v>
      </c>
      <c r="L1213" s="385">
        <v>1</v>
      </c>
    </row>
    <row r="1214" spans="1:12" s="383" customFormat="1" ht="15" x14ac:dyDescent="0.25">
      <c r="A1214" s="384" t="s">
        <v>230</v>
      </c>
      <c r="B1214" s="430" t="s">
        <v>189</v>
      </c>
      <c r="C1214" s="431"/>
      <c r="D1214" s="431"/>
      <c r="E1214" s="432" t="s">
        <v>364</v>
      </c>
      <c r="F1214" s="431">
        <v>11</v>
      </c>
      <c r="G1214" s="431"/>
      <c r="H1214" s="432"/>
      <c r="I1214" s="433">
        <v>95496.67</v>
      </c>
      <c r="J1214" s="433">
        <v>95496.67</v>
      </c>
      <c r="K1214" s="433">
        <v>99435.91</v>
      </c>
      <c r="L1214" s="385">
        <v>2</v>
      </c>
    </row>
    <row r="1215" spans="1:12" s="383" customFormat="1" ht="15" x14ac:dyDescent="0.25">
      <c r="A1215" s="384" t="s">
        <v>230</v>
      </c>
      <c r="B1215" s="430" t="s">
        <v>189</v>
      </c>
      <c r="C1215" s="431"/>
      <c r="D1215" s="431"/>
      <c r="E1215" s="432" t="s">
        <v>938</v>
      </c>
      <c r="F1215" s="431">
        <v>8</v>
      </c>
      <c r="G1215" s="431"/>
      <c r="H1215" s="432"/>
      <c r="I1215" s="433">
        <v>20812.68</v>
      </c>
      <c r="J1215" s="433">
        <v>20812.68</v>
      </c>
      <c r="K1215" s="433">
        <v>21492.560000000001</v>
      </c>
      <c r="L1215" s="385">
        <v>1</v>
      </c>
    </row>
    <row r="1216" spans="1:12" s="383" customFormat="1" ht="15" x14ac:dyDescent="0.25">
      <c r="A1216" s="384" t="s">
        <v>230</v>
      </c>
      <c r="B1216" s="430" t="s">
        <v>189</v>
      </c>
      <c r="C1216" s="431"/>
      <c r="D1216" s="431"/>
      <c r="E1216" s="432" t="s">
        <v>938</v>
      </c>
      <c r="F1216" s="431">
        <v>10.09</v>
      </c>
      <c r="G1216" s="431"/>
      <c r="H1216" s="432"/>
      <c r="I1216" s="433">
        <v>77981.36</v>
      </c>
      <c r="J1216" s="433">
        <v>77981.36</v>
      </c>
      <c r="K1216" s="433">
        <v>81194.259999999995</v>
      </c>
      <c r="L1216" s="385">
        <v>2</v>
      </c>
    </row>
    <row r="1217" spans="1:12" s="383" customFormat="1" ht="15" x14ac:dyDescent="0.25">
      <c r="A1217" s="384" t="s">
        <v>230</v>
      </c>
      <c r="B1217" s="430" t="s">
        <v>189</v>
      </c>
      <c r="C1217" s="431"/>
      <c r="D1217" s="431"/>
      <c r="E1217" s="432" t="s">
        <v>427</v>
      </c>
      <c r="F1217" s="431">
        <v>8</v>
      </c>
      <c r="G1217" s="431"/>
      <c r="H1217" s="432"/>
      <c r="I1217" s="433">
        <v>17210.419999999998</v>
      </c>
      <c r="J1217" s="433">
        <v>17210.419999999998</v>
      </c>
      <c r="K1217" s="433">
        <v>17784.099999999999</v>
      </c>
      <c r="L1217" s="385">
        <v>2</v>
      </c>
    </row>
    <row r="1218" spans="1:12" s="383" customFormat="1" ht="15" x14ac:dyDescent="0.25">
      <c r="A1218" s="384" t="s">
        <v>230</v>
      </c>
      <c r="B1218" s="430" t="s">
        <v>189</v>
      </c>
      <c r="C1218" s="431"/>
      <c r="D1218" s="431"/>
      <c r="E1218" s="432" t="s">
        <v>474</v>
      </c>
      <c r="F1218" s="431">
        <v>7.09</v>
      </c>
      <c r="G1218" s="431"/>
      <c r="H1218" s="432"/>
      <c r="I1218" s="433">
        <v>159265</v>
      </c>
      <c r="J1218" s="433">
        <v>159265</v>
      </c>
      <c r="K1218" s="433">
        <v>159892.32999999999</v>
      </c>
      <c r="L1218" s="385">
        <v>2</v>
      </c>
    </row>
    <row r="1219" spans="1:12" s="383" customFormat="1" ht="15" x14ac:dyDescent="0.25">
      <c r="A1219" s="384" t="s">
        <v>230</v>
      </c>
      <c r="B1219" s="430" t="s">
        <v>189</v>
      </c>
      <c r="C1219" s="431"/>
      <c r="D1219" s="431"/>
      <c r="E1219" s="432" t="s">
        <v>474</v>
      </c>
      <c r="F1219" s="431">
        <v>8</v>
      </c>
      <c r="G1219" s="431"/>
      <c r="H1219" s="432"/>
      <c r="I1219" s="433">
        <v>53200</v>
      </c>
      <c r="J1219" s="433">
        <v>53200</v>
      </c>
      <c r="K1219" s="433">
        <v>53436.44</v>
      </c>
      <c r="L1219" s="385">
        <v>1</v>
      </c>
    </row>
    <row r="1220" spans="1:12" s="383" customFormat="1" ht="15" x14ac:dyDescent="0.25">
      <c r="A1220" s="384" t="s">
        <v>230</v>
      </c>
      <c r="B1220" s="430" t="s">
        <v>189</v>
      </c>
      <c r="C1220" s="431"/>
      <c r="D1220" s="431"/>
      <c r="E1220" s="432" t="s">
        <v>474</v>
      </c>
      <c r="F1220" s="431">
        <v>10</v>
      </c>
      <c r="G1220" s="431"/>
      <c r="H1220" s="432"/>
      <c r="I1220" s="433">
        <v>37263.43</v>
      </c>
      <c r="J1220" s="433">
        <v>37263.43</v>
      </c>
      <c r="K1220" s="433">
        <v>37470.449999999997</v>
      </c>
      <c r="L1220" s="385">
        <v>1</v>
      </c>
    </row>
    <row r="1221" spans="1:12" s="383" customFormat="1" ht="15" x14ac:dyDescent="0.25">
      <c r="A1221" s="384" t="s">
        <v>230</v>
      </c>
      <c r="B1221" s="430" t="s">
        <v>189</v>
      </c>
      <c r="C1221" s="431"/>
      <c r="D1221" s="431"/>
      <c r="E1221" s="432" t="s">
        <v>474</v>
      </c>
      <c r="F1221" s="431">
        <v>11</v>
      </c>
      <c r="G1221" s="431"/>
      <c r="H1221" s="432"/>
      <c r="I1221" s="433">
        <v>207500</v>
      </c>
      <c r="J1221" s="433">
        <v>207500</v>
      </c>
      <c r="K1221" s="433">
        <v>208768.06</v>
      </c>
      <c r="L1221" s="385">
        <v>1</v>
      </c>
    </row>
    <row r="1222" spans="1:12" s="383" customFormat="1" ht="15" x14ac:dyDescent="0.25">
      <c r="A1222" s="384" t="s">
        <v>230</v>
      </c>
      <c r="B1222" s="430" t="s">
        <v>189</v>
      </c>
      <c r="C1222" s="431"/>
      <c r="D1222" s="431"/>
      <c r="E1222" s="432" t="s">
        <v>217</v>
      </c>
      <c r="F1222" s="431">
        <v>7.09</v>
      </c>
      <c r="G1222" s="431"/>
      <c r="H1222" s="432"/>
      <c r="I1222" s="433">
        <v>6150</v>
      </c>
      <c r="J1222" s="433">
        <v>6150</v>
      </c>
      <c r="K1222" s="433">
        <v>6182.7</v>
      </c>
      <c r="L1222" s="385">
        <v>1</v>
      </c>
    </row>
    <row r="1223" spans="1:12" s="383" customFormat="1" ht="15" x14ac:dyDescent="0.25">
      <c r="A1223" s="384" t="s">
        <v>230</v>
      </c>
      <c r="B1223" s="430" t="s">
        <v>189</v>
      </c>
      <c r="C1223" s="431"/>
      <c r="D1223" s="431"/>
      <c r="E1223" s="432" t="s">
        <v>217</v>
      </c>
      <c r="F1223" s="431">
        <v>8</v>
      </c>
      <c r="G1223" s="431"/>
      <c r="H1223" s="432"/>
      <c r="I1223" s="433">
        <v>143971.12</v>
      </c>
      <c r="J1223" s="433">
        <v>143971.12</v>
      </c>
      <c r="K1223" s="433">
        <v>144834.94</v>
      </c>
      <c r="L1223" s="385">
        <v>2</v>
      </c>
    </row>
    <row r="1224" spans="1:12" s="383" customFormat="1" ht="15" x14ac:dyDescent="0.25">
      <c r="A1224" s="384" t="s">
        <v>230</v>
      </c>
      <c r="B1224" s="430" t="s">
        <v>189</v>
      </c>
      <c r="C1224" s="431"/>
      <c r="D1224" s="431"/>
      <c r="E1224" s="432" t="s">
        <v>217</v>
      </c>
      <c r="F1224" s="431">
        <v>10.34</v>
      </c>
      <c r="G1224" s="431"/>
      <c r="H1224" s="432"/>
      <c r="I1224" s="433">
        <v>306979.12</v>
      </c>
      <c r="J1224" s="433">
        <v>306979.12</v>
      </c>
      <c r="K1224" s="433">
        <v>309359.74</v>
      </c>
      <c r="L1224" s="385">
        <v>1</v>
      </c>
    </row>
    <row r="1225" spans="1:12" s="383" customFormat="1" ht="15" x14ac:dyDescent="0.25">
      <c r="A1225" s="384" t="s">
        <v>230</v>
      </c>
      <c r="B1225" s="430" t="s">
        <v>189</v>
      </c>
      <c r="C1225" s="431"/>
      <c r="D1225" s="431"/>
      <c r="E1225" s="432" t="s">
        <v>217</v>
      </c>
      <c r="F1225" s="431">
        <v>11</v>
      </c>
      <c r="G1225" s="431"/>
      <c r="H1225" s="432"/>
      <c r="I1225" s="433">
        <v>268694.56</v>
      </c>
      <c r="J1225" s="433">
        <v>268694.56</v>
      </c>
      <c r="K1225" s="433">
        <v>270911.28999999998</v>
      </c>
      <c r="L1225" s="385">
        <v>1</v>
      </c>
    </row>
    <row r="1226" spans="1:12" s="383" customFormat="1" ht="15" x14ac:dyDescent="0.25">
      <c r="A1226" s="384" t="s">
        <v>230</v>
      </c>
      <c r="B1226" s="430" t="s">
        <v>189</v>
      </c>
      <c r="C1226" s="431"/>
      <c r="D1226" s="431"/>
      <c r="E1226" s="432" t="s">
        <v>206</v>
      </c>
      <c r="F1226" s="431">
        <v>10</v>
      </c>
      <c r="G1226" s="431"/>
      <c r="H1226" s="432"/>
      <c r="I1226" s="433">
        <v>55000</v>
      </c>
      <c r="J1226" s="433">
        <v>55000</v>
      </c>
      <c r="K1226" s="433">
        <v>55473.61</v>
      </c>
      <c r="L1226" s="385">
        <v>1</v>
      </c>
    </row>
    <row r="1227" spans="1:12" s="383" customFormat="1" ht="15" x14ac:dyDescent="0.25">
      <c r="A1227" s="384" t="s">
        <v>230</v>
      </c>
      <c r="B1227" s="430" t="s">
        <v>189</v>
      </c>
      <c r="C1227" s="431"/>
      <c r="D1227" s="431"/>
      <c r="E1227" s="432" t="s">
        <v>206</v>
      </c>
      <c r="F1227" s="431">
        <v>10.59</v>
      </c>
      <c r="G1227" s="431"/>
      <c r="H1227" s="432"/>
      <c r="I1227" s="433">
        <v>48379</v>
      </c>
      <c r="J1227" s="433">
        <v>48379</v>
      </c>
      <c r="K1227" s="433">
        <v>48820.18</v>
      </c>
      <c r="L1227" s="385">
        <v>1</v>
      </c>
    </row>
    <row r="1228" spans="1:12" s="383" customFormat="1" ht="15" x14ac:dyDescent="0.25">
      <c r="A1228" s="384" t="s">
        <v>230</v>
      </c>
      <c r="B1228" s="430" t="s">
        <v>189</v>
      </c>
      <c r="C1228" s="431"/>
      <c r="D1228" s="431"/>
      <c r="E1228" s="432" t="s">
        <v>206</v>
      </c>
      <c r="F1228" s="431">
        <v>10.7</v>
      </c>
      <c r="G1228" s="431"/>
      <c r="H1228" s="432"/>
      <c r="I1228" s="433">
        <v>299976.53999999998</v>
      </c>
      <c r="J1228" s="433">
        <v>299976.53999999998</v>
      </c>
      <c r="K1228" s="433">
        <v>302740.49</v>
      </c>
      <c r="L1228" s="385">
        <v>1</v>
      </c>
    </row>
    <row r="1229" spans="1:12" s="383" customFormat="1" ht="15" x14ac:dyDescent="0.25">
      <c r="A1229" s="384" t="s">
        <v>230</v>
      </c>
      <c r="B1229" s="430" t="s">
        <v>189</v>
      </c>
      <c r="C1229" s="431"/>
      <c r="D1229" s="431"/>
      <c r="E1229" s="432" t="s">
        <v>939</v>
      </c>
      <c r="F1229" s="431">
        <v>10.34</v>
      </c>
      <c r="G1229" s="431"/>
      <c r="H1229" s="432"/>
      <c r="I1229" s="433">
        <v>114988.07</v>
      </c>
      <c r="J1229" s="433">
        <v>114988.07</v>
      </c>
      <c r="K1229" s="433">
        <v>116342.18</v>
      </c>
      <c r="L1229" s="385">
        <v>1</v>
      </c>
    </row>
    <row r="1230" spans="1:12" s="383" customFormat="1" ht="15" x14ac:dyDescent="0.25">
      <c r="A1230" s="384" t="s">
        <v>230</v>
      </c>
      <c r="B1230" s="430" t="s">
        <v>189</v>
      </c>
      <c r="C1230" s="431"/>
      <c r="D1230" s="431"/>
      <c r="E1230" s="432" t="s">
        <v>939</v>
      </c>
      <c r="F1230" s="431">
        <v>10.7</v>
      </c>
      <c r="G1230" s="431"/>
      <c r="H1230" s="432"/>
      <c r="I1230" s="433">
        <v>99989.63</v>
      </c>
      <c r="J1230" s="433">
        <v>99989.63</v>
      </c>
      <c r="K1230" s="433">
        <v>101208.11</v>
      </c>
      <c r="L1230" s="385">
        <v>1</v>
      </c>
    </row>
    <row r="1231" spans="1:12" s="383" customFormat="1" ht="15" x14ac:dyDescent="0.25">
      <c r="A1231" s="384" t="s">
        <v>230</v>
      </c>
      <c r="B1231" s="430" t="s">
        <v>189</v>
      </c>
      <c r="C1231" s="431"/>
      <c r="D1231" s="431"/>
      <c r="E1231" s="432" t="s">
        <v>359</v>
      </c>
      <c r="F1231" s="431">
        <v>10.7</v>
      </c>
      <c r="G1231" s="431"/>
      <c r="H1231" s="432"/>
      <c r="I1231" s="433">
        <v>101972.15</v>
      </c>
      <c r="J1231" s="433">
        <v>101972.15</v>
      </c>
      <c r="K1231" s="433">
        <v>103396.64</v>
      </c>
      <c r="L1231" s="385">
        <v>1</v>
      </c>
    </row>
    <row r="1232" spans="1:12" s="383" customFormat="1" ht="15.6" x14ac:dyDescent="0.3">
      <c r="A1232" s="386" t="s">
        <v>195</v>
      </c>
      <c r="B1232" s="436" t="s">
        <v>195</v>
      </c>
      <c r="C1232" s="434" t="s">
        <v>195</v>
      </c>
      <c r="D1232" s="434" t="s">
        <v>195</v>
      </c>
      <c r="E1232" s="434" t="s">
        <v>195</v>
      </c>
      <c r="F1232" s="434" t="s">
        <v>195</v>
      </c>
      <c r="G1232" s="434" t="s">
        <v>195</v>
      </c>
      <c r="H1232" s="436" t="s">
        <v>195</v>
      </c>
      <c r="I1232" s="437">
        <f>SUM(I1204:I1231)</f>
        <v>2422346.5299999998</v>
      </c>
      <c r="J1232" s="437">
        <f t="shared" ref="J1232:K1232" si="8">SUM(J1204:J1231)</f>
        <v>2422346.7899999996</v>
      </c>
      <c r="K1232" s="437">
        <f t="shared" si="8"/>
        <v>2456746.9</v>
      </c>
      <c r="L1232" s="387">
        <f>SUM(L1204:L1231)</f>
        <v>34</v>
      </c>
    </row>
    <row r="1233" spans="1:14" s="289" customFormat="1" ht="16.8" customHeight="1" x14ac:dyDescent="0.45">
      <c r="A1233" s="389" t="s">
        <v>195</v>
      </c>
      <c r="B1233" s="390" t="s">
        <v>195</v>
      </c>
      <c r="C1233" s="391" t="s">
        <v>195</v>
      </c>
      <c r="D1233" s="391" t="s">
        <v>195</v>
      </c>
      <c r="E1233" s="392" t="s">
        <v>195</v>
      </c>
      <c r="F1233" s="391" t="s">
        <v>195</v>
      </c>
      <c r="G1233" s="391" t="s">
        <v>195</v>
      </c>
      <c r="H1233" s="390" t="s">
        <v>195</v>
      </c>
      <c r="I1233" s="393"/>
      <c r="J1233" s="393"/>
      <c r="K1233" s="393"/>
      <c r="L1233" s="394"/>
    </row>
    <row r="1234" spans="1:14" ht="20.399999999999999" x14ac:dyDescent="0.3">
      <c r="A1234" s="249" t="s">
        <v>134</v>
      </c>
      <c r="B1234" s="250" t="s">
        <v>182</v>
      </c>
      <c r="C1234" s="251" t="s">
        <v>182</v>
      </c>
      <c r="D1234" s="251" t="s">
        <v>182</v>
      </c>
      <c r="E1234" s="250" t="s">
        <v>182</v>
      </c>
      <c r="F1234" s="251" t="s">
        <v>182</v>
      </c>
      <c r="G1234" s="251" t="s">
        <v>182</v>
      </c>
      <c r="H1234" s="251" t="s">
        <v>182</v>
      </c>
      <c r="I1234" s="253">
        <f>I1232+I1202+I1189+I1184+I1171+I997+I671+I545+I539+I530+I456+I453+I438+I429+I422+I367+I357+I354+I345+I278+I220+I157+I153+I73+I68</f>
        <v>607291827.54999995</v>
      </c>
      <c r="J1234" s="253">
        <f t="shared" ref="J1234:L1234" si="9">J1232+J1202+J1189+J1184+J1171+J997+J671+J545+J539+J530+J456+J453+J438+J429+J422+J367+J357+J354+J345+J278+J220+J157+J153+J73+J68</f>
        <v>605574071.69999993</v>
      </c>
      <c r="K1234" s="253">
        <f t="shared" si="9"/>
        <v>595863299.1700002</v>
      </c>
      <c r="L1234" s="401">
        <f t="shared" si="9"/>
        <v>2511</v>
      </c>
      <c r="M1234" s="242" t="s">
        <v>182</v>
      </c>
      <c r="N1234" s="61"/>
    </row>
    <row r="1235" spans="1:14" s="289" customFormat="1" ht="20.399999999999999" x14ac:dyDescent="0.3">
      <c r="A1235" s="286" t="s">
        <v>182</v>
      </c>
      <c r="B1235" s="287" t="s">
        <v>182</v>
      </c>
      <c r="C1235" s="287" t="s">
        <v>182</v>
      </c>
      <c r="D1235" s="287" t="s">
        <v>182</v>
      </c>
      <c r="E1235" s="288" t="s">
        <v>182</v>
      </c>
      <c r="F1235" s="287" t="s">
        <v>182</v>
      </c>
      <c r="G1235" s="287" t="s">
        <v>182</v>
      </c>
      <c r="H1235" s="308" t="s">
        <v>182</v>
      </c>
      <c r="I1235" s="291"/>
      <c r="J1235" s="291" t="s">
        <v>182</v>
      </c>
      <c r="K1235" s="291" t="s">
        <v>182</v>
      </c>
      <c r="L1235" s="312" t="s">
        <v>182</v>
      </c>
      <c r="M1235" s="289" t="s">
        <v>182</v>
      </c>
      <c r="N1235" s="289" t="s">
        <v>182</v>
      </c>
    </row>
    <row r="1236" spans="1:14" ht="24.6" x14ac:dyDescent="0.3">
      <c r="A1236" s="279" t="s">
        <v>13</v>
      </c>
      <c r="B1236" s="280" t="s">
        <v>182</v>
      </c>
      <c r="C1236" s="281" t="s">
        <v>182</v>
      </c>
      <c r="D1236" s="281" t="s">
        <v>182</v>
      </c>
      <c r="E1236" s="280" t="s">
        <v>182</v>
      </c>
      <c r="F1236" s="281" t="s">
        <v>182</v>
      </c>
      <c r="G1236" s="281" t="s">
        <v>182</v>
      </c>
      <c r="H1236" s="399" t="s">
        <v>182</v>
      </c>
      <c r="I1236" s="388"/>
      <c r="J1236" s="388">
        <f>J1234+J54</f>
        <v>606320254.69999993</v>
      </c>
      <c r="K1236" s="388">
        <f>K1234+K54</f>
        <v>596941969.01000023</v>
      </c>
      <c r="L1236" s="284">
        <f>L1234+L54</f>
        <v>2604</v>
      </c>
      <c r="M1236" s="242" t="s">
        <v>182</v>
      </c>
      <c r="N1236" s="242" t="s">
        <v>182</v>
      </c>
    </row>
  </sheetData>
  <mergeCells count="3">
    <mergeCell ref="A1:F1"/>
    <mergeCell ref="A3:L3"/>
    <mergeCell ref="A56:L56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H40"/>
  <sheetViews>
    <sheetView showGridLines="0" topLeftCell="A16" zoomScale="60" zoomScaleNormal="60" workbookViewId="0">
      <selection activeCell="F7" sqref="F7"/>
    </sheetView>
  </sheetViews>
  <sheetFormatPr baseColWidth="10" defaultColWidth="12.88671875" defaultRowHeight="13.2" x14ac:dyDescent="0.25"/>
  <cols>
    <col min="1" max="1" width="1.109375" style="212" customWidth="1"/>
    <col min="2" max="2" width="63" style="209" customWidth="1"/>
    <col min="3" max="3" width="42.5546875" style="210" customWidth="1"/>
    <col min="4" max="4" width="17.33203125" style="211" customWidth="1"/>
    <col min="5" max="5" width="4.88671875" style="211" customWidth="1"/>
    <col min="6" max="6" width="30.77734375" style="210" customWidth="1"/>
    <col min="7" max="7" width="13.109375" style="211" customWidth="1"/>
    <col min="8" max="16384" width="12.88671875" style="212"/>
  </cols>
  <sheetData>
    <row r="1" spans="2:8" ht="4.5" customHeight="1" x14ac:dyDescent="0.25"/>
    <row r="2" spans="2:8" ht="112.5" customHeight="1" x14ac:dyDescent="0.25">
      <c r="B2" s="483" t="s">
        <v>487</v>
      </c>
      <c r="C2" s="483"/>
      <c r="D2" s="213"/>
      <c r="E2" s="214"/>
      <c r="F2" s="215"/>
      <c r="G2" s="214"/>
    </row>
    <row r="3" spans="2:8" ht="19.8" x14ac:dyDescent="0.25">
      <c r="B3" s="216"/>
      <c r="C3" s="215"/>
      <c r="D3" s="214"/>
      <c r="E3" s="214"/>
      <c r="F3" s="215"/>
      <c r="G3" s="214"/>
    </row>
    <row r="4" spans="2:8" ht="25.5" customHeight="1" x14ac:dyDescent="0.25">
      <c r="B4" s="217" t="s">
        <v>40</v>
      </c>
      <c r="C4" s="218" t="s">
        <v>117</v>
      </c>
      <c r="D4" s="219" t="s">
        <v>76</v>
      </c>
      <c r="E4" s="219"/>
      <c r="F4" s="218" t="s">
        <v>118</v>
      </c>
      <c r="G4" s="219" t="s">
        <v>76</v>
      </c>
    </row>
    <row r="5" spans="2:8" ht="19.5" customHeight="1" x14ac:dyDescent="0.45">
      <c r="B5" s="220" t="s">
        <v>119</v>
      </c>
      <c r="C5" s="221"/>
      <c r="D5" s="222"/>
      <c r="E5" s="222"/>
      <c r="F5" s="221"/>
      <c r="G5" s="411"/>
    </row>
    <row r="6" spans="2:8" ht="22.5" customHeight="1" x14ac:dyDescent="0.25">
      <c r="B6" s="223" t="s">
        <v>186</v>
      </c>
      <c r="C6" s="224">
        <v>579183</v>
      </c>
      <c r="D6" s="375">
        <f>(C6/$C$38)*100</f>
        <v>9.5524270467687536E-2</v>
      </c>
      <c r="E6" s="376"/>
      <c r="F6" s="224">
        <v>875970.49000000022</v>
      </c>
      <c r="G6" s="412">
        <f>(F6/$F$38)*100</f>
        <v>0.1467429893483207</v>
      </c>
    </row>
    <row r="7" spans="2:8" ht="22.5" customHeight="1" x14ac:dyDescent="0.25">
      <c r="B7" s="223" t="s">
        <v>187</v>
      </c>
      <c r="C7" s="224">
        <v>167000</v>
      </c>
      <c r="D7" s="375">
        <f>(C7/$C$38)*100</f>
        <v>2.7543199935260217E-2</v>
      </c>
      <c r="E7" s="376"/>
      <c r="F7" s="224">
        <v>202699.35</v>
      </c>
      <c r="G7" s="412">
        <f>(F7/$F$38)*100</f>
        <v>3.395629064851434E-2</v>
      </c>
    </row>
    <row r="8" spans="2:8" ht="18.75" customHeight="1" x14ac:dyDescent="0.25">
      <c r="B8" s="226"/>
      <c r="C8" s="227">
        <f>SUM(C6:C7)</f>
        <v>746183</v>
      </c>
      <c r="D8" s="375"/>
      <c r="E8" s="377"/>
      <c r="F8" s="227">
        <f>SUM(F6:F7)</f>
        <v>1078669.8400000003</v>
      </c>
      <c r="G8" s="413"/>
    </row>
    <row r="9" spans="2:8" ht="7.5" customHeight="1" x14ac:dyDescent="0.25">
      <c r="B9" s="228"/>
      <c r="C9" s="229"/>
      <c r="D9" s="378"/>
      <c r="E9" s="379"/>
      <c r="F9" s="380"/>
      <c r="G9" s="414"/>
    </row>
    <row r="10" spans="2:8" ht="15.75" customHeight="1" x14ac:dyDescent="0.45">
      <c r="B10" s="220" t="s">
        <v>120</v>
      </c>
      <c r="C10" s="229"/>
      <c r="D10" s="378"/>
      <c r="E10" s="379"/>
      <c r="F10" s="380"/>
      <c r="G10" s="414"/>
    </row>
    <row r="11" spans="2:8" ht="22.5" customHeight="1" x14ac:dyDescent="0.3">
      <c r="B11" s="223" t="s">
        <v>122</v>
      </c>
      <c r="C11" s="224">
        <v>2360344.85</v>
      </c>
      <c r="D11" s="375">
        <f t="shared" ref="D11:D35" si="0">(C11/$C$38)*100</f>
        <v>0.38929012047731609</v>
      </c>
      <c r="E11" s="376"/>
      <c r="F11" s="224">
        <v>2235068.27</v>
      </c>
      <c r="G11" s="375">
        <f t="shared" ref="G11:G35" si="1">(F11/$F$38)*100</f>
        <v>0.37441969002560749</v>
      </c>
      <c r="H11" s="386"/>
    </row>
    <row r="12" spans="2:8" ht="22.5" customHeight="1" x14ac:dyDescent="0.3">
      <c r="B12" s="223" t="s">
        <v>113</v>
      </c>
      <c r="C12" s="224">
        <v>59650</v>
      </c>
      <c r="D12" s="375">
        <f t="shared" si="0"/>
        <v>9.8380351864567183E-3</v>
      </c>
      <c r="E12" s="376"/>
      <c r="F12" s="224">
        <v>53900.94</v>
      </c>
      <c r="G12" s="375">
        <f t="shared" si="1"/>
        <v>9.0295108734593007E-3</v>
      </c>
      <c r="H12" s="386"/>
    </row>
    <row r="13" spans="2:8" ht="22.5" customHeight="1" x14ac:dyDescent="0.3">
      <c r="B13" s="223" t="s">
        <v>114</v>
      </c>
      <c r="C13" s="224">
        <v>6575238.5</v>
      </c>
      <c r="D13" s="375">
        <f t="shared" si="0"/>
        <v>1.0844497522606018</v>
      </c>
      <c r="E13" s="376"/>
      <c r="F13" s="224">
        <v>5903687.0999999996</v>
      </c>
      <c r="G13" s="375">
        <f t="shared" si="1"/>
        <v>0.98898844552528042</v>
      </c>
      <c r="H13" s="386"/>
    </row>
    <row r="14" spans="2:8" ht="22.5" customHeight="1" x14ac:dyDescent="0.3">
      <c r="B14" s="223" t="s">
        <v>375</v>
      </c>
      <c r="C14" s="224">
        <v>98459.28</v>
      </c>
      <c r="D14" s="375">
        <f t="shared" si="0"/>
        <v>1.6238824158812983E-2</v>
      </c>
      <c r="E14" s="376"/>
      <c r="F14" s="224">
        <v>98802.26</v>
      </c>
      <c r="G14" s="375">
        <f t="shared" si="1"/>
        <v>1.6551401162806307E-2</v>
      </c>
      <c r="H14" s="386"/>
    </row>
    <row r="15" spans="2:8" ht="22.5" customHeight="1" x14ac:dyDescent="0.3">
      <c r="B15" s="223" t="s">
        <v>306</v>
      </c>
      <c r="C15" s="224">
        <v>71079534.659999996</v>
      </c>
      <c r="D15" s="375">
        <f t="shared" si="0"/>
        <v>11.723100805063702</v>
      </c>
      <c r="E15" s="376"/>
      <c r="F15" s="224">
        <v>70470293.859999999</v>
      </c>
      <c r="G15" s="375">
        <f t="shared" si="1"/>
        <v>11.805216841575346</v>
      </c>
      <c r="H15" s="386"/>
    </row>
    <row r="16" spans="2:8" ht="22.5" customHeight="1" x14ac:dyDescent="0.3">
      <c r="B16" s="223" t="s">
        <v>558</v>
      </c>
      <c r="C16" s="224">
        <v>10820845</v>
      </c>
      <c r="D16" s="375">
        <f t="shared" si="0"/>
        <v>1.7846748341524603</v>
      </c>
      <c r="E16" s="376"/>
      <c r="F16" s="224">
        <v>9678210.8900000006</v>
      </c>
      <c r="G16" s="375">
        <f t="shared" si="1"/>
        <v>1.6212984498394132</v>
      </c>
      <c r="H16" s="386"/>
    </row>
    <row r="17" spans="2:8" ht="22.5" customHeight="1" x14ac:dyDescent="0.3">
      <c r="B17" s="223" t="s">
        <v>387</v>
      </c>
      <c r="C17" s="224">
        <v>2619643</v>
      </c>
      <c r="D17" s="375">
        <f t="shared" si="0"/>
        <v>0.43205599346110707</v>
      </c>
      <c r="E17" s="376"/>
      <c r="F17" s="224">
        <v>2222056.1</v>
      </c>
      <c r="G17" s="375">
        <f t="shared" si="1"/>
        <v>0.37223988517429507</v>
      </c>
      <c r="H17" s="386"/>
    </row>
    <row r="18" spans="2:8" ht="22.5" customHeight="1" x14ac:dyDescent="0.3">
      <c r="B18" s="223" t="s">
        <v>645</v>
      </c>
      <c r="C18" s="224">
        <v>2951653.47</v>
      </c>
      <c r="D18" s="375">
        <f t="shared" si="0"/>
        <v>0.48681426145996765</v>
      </c>
      <c r="E18" s="376"/>
      <c r="F18" s="224">
        <v>2877514.22</v>
      </c>
      <c r="G18" s="375">
        <f t="shared" si="1"/>
        <v>0.48204253836804628</v>
      </c>
      <c r="H18" s="386"/>
    </row>
    <row r="19" spans="2:8" ht="22.5" customHeight="1" x14ac:dyDescent="0.3">
      <c r="B19" s="223" t="s">
        <v>123</v>
      </c>
      <c r="C19" s="224">
        <v>1165430.3999999999</v>
      </c>
      <c r="D19" s="375">
        <f t="shared" si="0"/>
        <v>0.19221366777143883</v>
      </c>
      <c r="E19" s="376"/>
      <c r="F19" s="224">
        <v>1104448.98</v>
      </c>
      <c r="G19" s="375">
        <f t="shared" si="1"/>
        <v>0.18501781367989192</v>
      </c>
      <c r="H19" s="386"/>
    </row>
    <row r="20" spans="2:8" ht="22.5" customHeight="1" x14ac:dyDescent="0.3">
      <c r="B20" s="223" t="s">
        <v>124</v>
      </c>
      <c r="C20" s="224">
        <v>461421.5</v>
      </c>
      <c r="D20" s="375">
        <f t="shared" si="0"/>
        <v>7.6101943885794443E-2</v>
      </c>
      <c r="E20" s="376"/>
      <c r="F20" s="224">
        <v>397977.1</v>
      </c>
      <c r="G20" s="375">
        <f t="shared" si="1"/>
        <v>6.6669311367070772E-2</v>
      </c>
      <c r="H20" s="386"/>
    </row>
    <row r="21" spans="2:8" ht="22.5" customHeight="1" x14ac:dyDescent="0.3">
      <c r="B21" s="223" t="s">
        <v>125</v>
      </c>
      <c r="C21" s="224">
        <v>75096455.390000001</v>
      </c>
      <c r="D21" s="375">
        <f t="shared" si="0"/>
        <v>12.38560889362946</v>
      </c>
      <c r="E21" s="376"/>
      <c r="F21" s="224">
        <v>75154408.180000007</v>
      </c>
      <c r="G21" s="375">
        <f t="shared" si="1"/>
        <v>12.58990188018444</v>
      </c>
      <c r="H21" s="386"/>
    </row>
    <row r="22" spans="2:8" ht="22.5" customHeight="1" x14ac:dyDescent="0.3">
      <c r="B22" s="223" t="s">
        <v>126</v>
      </c>
      <c r="C22" s="224">
        <v>13334000</v>
      </c>
      <c r="D22" s="375">
        <f t="shared" si="0"/>
        <v>2.199167831956645</v>
      </c>
      <c r="E22" s="376"/>
      <c r="F22" s="224">
        <v>13369409.43</v>
      </c>
      <c r="G22" s="375">
        <f t="shared" si="1"/>
        <v>2.2396497690005837</v>
      </c>
      <c r="H22" s="386"/>
    </row>
    <row r="23" spans="2:8" ht="22.5" customHeight="1" x14ac:dyDescent="0.3">
      <c r="B23" s="223" t="s">
        <v>127</v>
      </c>
      <c r="C23" s="224">
        <v>180612000</v>
      </c>
      <c r="D23" s="375">
        <f t="shared" si="0"/>
        <v>29.788218123995318</v>
      </c>
      <c r="E23" s="376"/>
      <c r="F23" s="224">
        <v>179078444.75</v>
      </c>
      <c r="G23" s="375">
        <f t="shared" si="1"/>
        <v>29.999305467999367</v>
      </c>
      <c r="H23" s="386"/>
    </row>
    <row r="24" spans="2:8" ht="22.5" customHeight="1" x14ac:dyDescent="0.3">
      <c r="B24" s="223" t="s">
        <v>128</v>
      </c>
      <c r="C24" s="224">
        <v>74057000</v>
      </c>
      <c r="D24" s="375">
        <f t="shared" si="0"/>
        <v>12.214172201230934</v>
      </c>
      <c r="E24" s="376"/>
      <c r="F24" s="224">
        <v>74057000</v>
      </c>
      <c r="G24" s="375">
        <f t="shared" si="1"/>
        <v>12.406063544639027</v>
      </c>
      <c r="H24" s="386"/>
    </row>
    <row r="25" spans="2:8" ht="22.5" customHeight="1" x14ac:dyDescent="0.3">
      <c r="B25" s="223" t="s">
        <v>673</v>
      </c>
      <c r="C25" s="224">
        <v>500000</v>
      </c>
      <c r="D25" s="375">
        <f t="shared" si="0"/>
        <v>8.2464670464850953E-2</v>
      </c>
      <c r="E25" s="376"/>
      <c r="F25" s="224">
        <v>472906.4</v>
      </c>
      <c r="G25" s="375">
        <f t="shared" si="1"/>
        <v>7.9221503018843342E-2</v>
      </c>
      <c r="H25" s="386"/>
    </row>
    <row r="26" spans="2:8" ht="22.5" customHeight="1" x14ac:dyDescent="0.3">
      <c r="B26" s="223" t="s">
        <v>115</v>
      </c>
      <c r="C26" s="224">
        <v>24107794.809999999</v>
      </c>
      <c r="D26" s="375">
        <f t="shared" si="0"/>
        <v>3.9760827092817879</v>
      </c>
      <c r="E26" s="376"/>
      <c r="F26" s="224">
        <v>24047898.280000001</v>
      </c>
      <c r="G26" s="375">
        <f t="shared" si="1"/>
        <v>4.0285152541514719</v>
      </c>
      <c r="H26" s="386"/>
    </row>
    <row r="27" spans="2:8" ht="22.5" customHeight="1" x14ac:dyDescent="0.3">
      <c r="B27" s="223" t="s">
        <v>129</v>
      </c>
      <c r="C27" s="224">
        <v>404426.95</v>
      </c>
      <c r="D27" s="375">
        <f t="shared" si="0"/>
        <v>6.6701870317709508E-2</v>
      </c>
      <c r="E27" s="376"/>
      <c r="F27" s="224">
        <v>402354.32</v>
      </c>
      <c r="G27" s="375">
        <f t="shared" si="1"/>
        <v>6.740258532454764E-2</v>
      </c>
      <c r="H27" s="386"/>
    </row>
    <row r="28" spans="2:8" ht="22.5" customHeight="1" x14ac:dyDescent="0.3">
      <c r="B28" s="223" t="s">
        <v>324</v>
      </c>
      <c r="C28" s="224">
        <v>51000000</v>
      </c>
      <c r="D28" s="375">
        <f t="shared" si="0"/>
        <v>8.411396387414797</v>
      </c>
      <c r="E28" s="376"/>
      <c r="F28" s="224">
        <v>50249372.509999998</v>
      </c>
      <c r="G28" s="375">
        <f t="shared" si="1"/>
        <v>8.4177985664730866</v>
      </c>
      <c r="H28" s="386"/>
    </row>
    <row r="29" spans="2:8" ht="22.5" customHeight="1" x14ac:dyDescent="0.3">
      <c r="B29" s="223" t="s">
        <v>130</v>
      </c>
      <c r="C29" s="224">
        <v>24939843.809999999</v>
      </c>
      <c r="D29" s="375">
        <f t="shared" si="0"/>
        <v>4.1133120024730054</v>
      </c>
      <c r="E29" s="376"/>
      <c r="F29" s="224">
        <v>22726844.170000002</v>
      </c>
      <c r="G29" s="375">
        <f t="shared" si="1"/>
        <v>3.8072116470033759</v>
      </c>
      <c r="H29" s="386"/>
    </row>
    <row r="30" spans="2:8" ht="22.5" customHeight="1" x14ac:dyDescent="0.3">
      <c r="B30" s="223" t="s">
        <v>116</v>
      </c>
      <c r="C30" s="224">
        <v>17032156.579999998</v>
      </c>
      <c r="D30" s="375">
        <f t="shared" si="0"/>
        <v>2.8091023593508853</v>
      </c>
      <c r="E30" s="376"/>
      <c r="F30" s="224">
        <v>16497719.24</v>
      </c>
      <c r="G30" s="375">
        <f t="shared" si="1"/>
        <v>2.763705702810725</v>
      </c>
      <c r="H30" s="386"/>
    </row>
    <row r="31" spans="2:8" ht="22.5" customHeight="1" x14ac:dyDescent="0.3">
      <c r="B31" s="223" t="s">
        <v>131</v>
      </c>
      <c r="C31" s="224">
        <v>29466749</v>
      </c>
      <c r="D31" s="375">
        <f t="shared" si="0"/>
        <v>4.8599314919109533</v>
      </c>
      <c r="E31" s="376"/>
      <c r="F31" s="224">
        <v>27855351.309999999</v>
      </c>
      <c r="G31" s="375">
        <f t="shared" si="1"/>
        <v>4.6663415802706556</v>
      </c>
      <c r="H31" s="386"/>
    </row>
    <row r="32" spans="2:8" ht="22.5" customHeight="1" x14ac:dyDescent="0.3">
      <c r="B32" s="223" t="s">
        <v>267</v>
      </c>
      <c r="C32" s="224">
        <v>1169457</v>
      </c>
      <c r="D32" s="375">
        <f t="shared" si="0"/>
        <v>0.19287777225562638</v>
      </c>
      <c r="E32" s="376"/>
      <c r="F32" s="224">
        <v>1148491.48</v>
      </c>
      <c r="G32" s="375">
        <f t="shared" si="1"/>
        <v>0.19239583403805879</v>
      </c>
      <c r="H32" s="386"/>
    </row>
    <row r="33" spans="1:8" ht="22.5" customHeight="1" x14ac:dyDescent="0.3">
      <c r="B33" s="223" t="s">
        <v>132</v>
      </c>
      <c r="C33" s="224">
        <v>3800000</v>
      </c>
      <c r="D33" s="375">
        <f t="shared" si="0"/>
        <v>0.62673149553286722</v>
      </c>
      <c r="E33" s="376"/>
      <c r="F33" s="224">
        <v>3811678.86</v>
      </c>
      <c r="G33" s="375">
        <f t="shared" si="1"/>
        <v>0.6385342391525074</v>
      </c>
      <c r="H33" s="386"/>
    </row>
    <row r="34" spans="1:8" ht="22.5" customHeight="1" x14ac:dyDescent="0.3">
      <c r="B34" s="223" t="s">
        <v>133</v>
      </c>
      <c r="C34" s="224">
        <v>9439620.7100000009</v>
      </c>
      <c r="D34" s="375">
        <f t="shared" si="0"/>
        <v>1.5568704223266649</v>
      </c>
      <c r="E34" s="376"/>
      <c r="F34" s="224">
        <v>9492713.6199999992</v>
      </c>
      <c r="G34" s="375">
        <f t="shared" si="1"/>
        <v>1.5902238597402047</v>
      </c>
      <c r="H34" s="386"/>
    </row>
    <row r="35" spans="1:8" ht="22.5" customHeight="1" x14ac:dyDescent="0.3">
      <c r="B35" s="223" t="s">
        <v>936</v>
      </c>
      <c r="C35" s="224">
        <v>2422346.7899999996</v>
      </c>
      <c r="D35" s="375">
        <f t="shared" si="0"/>
        <v>0.39951605957787895</v>
      </c>
      <c r="E35" s="376"/>
      <c r="F35" s="224">
        <v>2456746.9</v>
      </c>
      <c r="G35" s="375">
        <f t="shared" si="1"/>
        <v>0.41155539860506013</v>
      </c>
      <c r="H35" s="386"/>
    </row>
    <row r="36" spans="1:8" ht="22.5" customHeight="1" x14ac:dyDescent="0.25">
      <c r="B36" s="223"/>
      <c r="C36" s="227">
        <f>SUM(C11:C35)</f>
        <v>605574071.70000005</v>
      </c>
      <c r="D36" s="363"/>
      <c r="E36" s="225"/>
      <c r="F36" s="227">
        <f>SUM(F11:F35)</f>
        <v>595863299.16999996</v>
      </c>
      <c r="G36" s="415"/>
    </row>
    <row r="37" spans="1:8" x14ac:dyDescent="0.25">
      <c r="C37" s="230"/>
      <c r="F37" s="230"/>
    </row>
    <row r="38" spans="1:8" ht="24.6" x14ac:dyDescent="0.25">
      <c r="B38" s="231" t="s">
        <v>121</v>
      </c>
      <c r="C38" s="232">
        <f>C36+C8</f>
        <v>606320254.70000005</v>
      </c>
      <c r="D38" s="233">
        <v>100</v>
      </c>
      <c r="E38" s="234"/>
      <c r="F38" s="232">
        <f>F36+F8</f>
        <v>596941969.00999999</v>
      </c>
      <c r="G38" s="233">
        <f>(F38/F38)*100</f>
        <v>100</v>
      </c>
    </row>
    <row r="40" spans="1:8" s="210" customFormat="1" x14ac:dyDescent="0.25">
      <c r="A40" s="212"/>
      <c r="B40" s="209"/>
      <c r="D40" s="211"/>
      <c r="E40" s="211"/>
      <c r="F40" s="235"/>
      <c r="G40" s="211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2025-06-03T21:52:23Z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